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1840" windowHeight="13740"/>
  </bookViews>
  <sheets>
    <sheet name="Ост БР" sheetId="1" r:id="rId1"/>
  </sheets>
  <definedNames>
    <definedName name="_xlnm._FilterDatabase" localSheetId="0" hidden="1">'Ост БР'!$A$13:$AC$232</definedName>
    <definedName name="_xlnm.Print_Titles" localSheetId="0">'Ост БР'!$10:$12</definedName>
  </definedNames>
  <calcPr calcId="1257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5" i="1"/>
  <c r="AE109"/>
  <c r="AD109"/>
  <c r="AD116"/>
  <c r="AE117"/>
  <c r="AE116" s="1"/>
  <c r="AD117"/>
  <c r="AE118"/>
  <c r="AE119"/>
  <c r="AD118"/>
  <c r="AD119"/>
  <c r="AE144"/>
  <c r="AD144"/>
  <c r="AE153"/>
  <c r="AD153"/>
  <c r="AE154"/>
  <c r="AD154"/>
  <c r="AE155"/>
  <c r="AD155"/>
  <c r="AA16"/>
  <c r="AB63"/>
  <c r="AH178"/>
  <c r="AG178"/>
  <c r="AA119"/>
  <c r="AE128"/>
  <c r="AE129"/>
  <c r="AD128"/>
  <c r="AD129"/>
  <c r="AC127"/>
  <c r="AC128"/>
  <c r="AC129"/>
  <c r="AB128"/>
  <c r="AA128"/>
  <c r="AH94"/>
  <c r="AG94"/>
  <c r="AH95"/>
  <c r="AG95"/>
  <c r="AH96"/>
  <c r="AG96"/>
  <c r="AH99"/>
  <c r="AG99"/>
  <c r="AH97"/>
  <c r="AG97"/>
  <c r="AH98"/>
  <c r="AG98"/>
  <c r="AB56"/>
  <c r="AA56"/>
  <c r="AE57"/>
  <c r="AF57" s="1"/>
  <c r="AD57"/>
  <c r="AC57"/>
  <c r="AC62"/>
  <c r="AE62"/>
  <c r="AF62" s="1"/>
  <c r="AD62"/>
  <c r="AC54"/>
  <c r="AC55"/>
  <c r="AE54"/>
  <c r="AF54" s="1"/>
  <c r="AE55"/>
  <c r="AF55" s="1"/>
  <c r="AD54"/>
  <c r="AD55"/>
  <c r="AB54"/>
  <c r="AA54"/>
  <c r="AB55"/>
  <c r="AE31"/>
  <c r="AE32"/>
  <c r="AE33"/>
  <c r="AE37"/>
  <c r="AE42"/>
  <c r="AE43"/>
  <c r="AE44"/>
  <c r="AE45"/>
  <c r="AE46"/>
  <c r="AE47"/>
  <c r="AE48"/>
  <c r="AE49"/>
  <c r="AE58"/>
  <c r="AE59"/>
  <c r="AE60"/>
  <c r="AE61"/>
  <c r="AE64"/>
  <c r="AE65"/>
  <c r="AE66"/>
  <c r="AE67"/>
  <c r="AE68"/>
  <c r="AE69"/>
  <c r="AE70"/>
  <c r="AE71"/>
  <c r="AE75"/>
  <c r="AE77"/>
  <c r="AE78"/>
  <c r="AE79"/>
  <c r="AE80"/>
  <c r="AE81"/>
  <c r="AE84"/>
  <c r="AE88"/>
  <c r="AE108"/>
  <c r="AE115"/>
  <c r="AE121"/>
  <c r="AE123"/>
  <c r="AE125"/>
  <c r="AE139"/>
  <c r="AE140"/>
  <c r="AE141"/>
  <c r="AE142"/>
  <c r="AE143"/>
  <c r="AE152"/>
  <c r="AE158"/>
  <c r="AE159"/>
  <c r="AE163"/>
  <c r="AE164"/>
  <c r="AE167"/>
  <c r="AE170"/>
  <c r="AE172"/>
  <c r="AE181"/>
  <c r="AE187"/>
  <c r="AE194"/>
  <c r="AE201"/>
  <c r="AE202"/>
  <c r="AE203"/>
  <c r="AE205"/>
  <c r="AE206"/>
  <c r="AE207"/>
  <c r="AE208"/>
  <c r="AE215"/>
  <c r="AE221"/>
  <c r="AE228"/>
  <c r="AE230"/>
  <c r="AE232"/>
  <c r="AE233"/>
  <c r="AE240"/>
  <c r="AE241"/>
  <c r="AE242"/>
  <c r="AE243"/>
  <c r="AE245"/>
  <c r="AE246"/>
  <c r="AE247"/>
  <c r="AE248"/>
  <c r="AE249"/>
  <c r="AE250"/>
  <c r="AE251"/>
  <c r="AE252"/>
  <c r="AD31"/>
  <c r="AD32"/>
  <c r="AD33"/>
  <c r="AD37"/>
  <c r="AD42"/>
  <c r="AD43"/>
  <c r="AD44"/>
  <c r="AD45"/>
  <c r="AD46"/>
  <c r="AD47"/>
  <c r="AD48"/>
  <c r="AD49"/>
  <c r="AD58"/>
  <c r="AD59"/>
  <c r="AD60"/>
  <c r="AD61"/>
  <c r="AD64"/>
  <c r="AD65"/>
  <c r="AD66"/>
  <c r="AD67"/>
  <c r="AD68"/>
  <c r="AD69"/>
  <c r="AD70"/>
  <c r="AD71"/>
  <c r="AD75"/>
  <c r="AD77"/>
  <c r="AD78"/>
  <c r="AD79"/>
  <c r="AD80"/>
  <c r="AD81"/>
  <c r="AD84"/>
  <c r="AD88"/>
  <c r="AD108"/>
  <c r="AD115"/>
  <c r="AD121"/>
  <c r="AD123"/>
  <c r="AD125"/>
  <c r="AD139"/>
  <c r="AD140"/>
  <c r="AD141"/>
  <c r="AD142"/>
  <c r="AD143"/>
  <c r="AD152"/>
  <c r="AD158"/>
  <c r="AD159"/>
  <c r="AD163"/>
  <c r="AD164"/>
  <c r="AD167"/>
  <c r="AD170"/>
  <c r="AD172"/>
  <c r="AD181"/>
  <c r="AD187"/>
  <c r="AD194"/>
  <c r="AD201"/>
  <c r="AD202"/>
  <c r="AD203"/>
  <c r="AD205"/>
  <c r="AD206"/>
  <c r="AD207"/>
  <c r="AD208"/>
  <c r="AD215"/>
  <c r="AD221"/>
  <c r="AD228"/>
  <c r="AD230"/>
  <c r="AD232"/>
  <c r="AD233"/>
  <c r="AD240"/>
  <c r="AD241"/>
  <c r="AD242"/>
  <c r="AD243"/>
  <c r="AD245"/>
  <c r="AD246"/>
  <c r="AD247"/>
  <c r="AD248"/>
  <c r="AD249"/>
  <c r="AD250"/>
  <c r="AD251"/>
  <c r="AD252"/>
  <c r="AE30"/>
  <c r="AD30"/>
  <c r="AB22"/>
  <c r="AD22" s="1"/>
  <c r="AE22" s="1"/>
  <c r="AE23"/>
  <c r="AD23"/>
  <c r="AI44" l="1"/>
  <c r="AI45"/>
  <c r="AI46"/>
  <c r="AI47"/>
  <c r="AI48"/>
  <c r="AI49"/>
  <c r="AI59"/>
  <c r="AI64"/>
  <c r="AI65"/>
  <c r="AI66"/>
  <c r="AI67"/>
  <c r="AI68"/>
  <c r="AI69"/>
  <c r="AI70"/>
  <c r="AI71"/>
  <c r="AI95"/>
  <c r="AI96"/>
  <c r="AI98"/>
  <c r="AI99"/>
  <c r="AI140"/>
  <c r="AI141"/>
  <c r="AI142"/>
  <c r="AI143"/>
  <c r="AI202"/>
  <c r="AI203"/>
  <c r="AI228"/>
  <c r="AI240"/>
  <c r="AI241"/>
  <c r="AI242"/>
  <c r="AI243"/>
  <c r="AF22"/>
  <c r="AF23"/>
  <c r="AF24"/>
  <c r="AF30"/>
  <c r="AF31"/>
  <c r="AF32"/>
  <c r="AF33"/>
  <c r="AF37"/>
  <c r="AF43"/>
  <c r="AF44"/>
  <c r="AF45"/>
  <c r="AF46"/>
  <c r="AF47"/>
  <c r="AF48"/>
  <c r="AF49"/>
  <c r="AF58"/>
  <c r="AF59"/>
  <c r="AF60"/>
  <c r="AF61"/>
  <c r="AF64"/>
  <c r="AF65"/>
  <c r="AF66"/>
  <c r="AF67"/>
  <c r="AF68"/>
  <c r="AF69"/>
  <c r="AF70"/>
  <c r="AF71"/>
  <c r="AF78"/>
  <c r="AF79"/>
  <c r="AF108"/>
  <c r="AF121"/>
  <c r="AF123"/>
  <c r="AF125"/>
  <c r="AF139"/>
  <c r="AF140"/>
  <c r="AF141"/>
  <c r="AF142"/>
  <c r="AF143"/>
  <c r="AF152"/>
  <c r="AF163"/>
  <c r="AF164"/>
  <c r="AF167"/>
  <c r="AF170"/>
  <c r="AF178"/>
  <c r="AF194"/>
  <c r="AF202"/>
  <c r="AF203"/>
  <c r="AF205"/>
  <c r="AF206"/>
  <c r="AF207"/>
  <c r="AF215"/>
  <c r="AF230"/>
  <c r="AF240"/>
  <c r="AF241"/>
  <c r="AF242"/>
  <c r="AF243"/>
  <c r="AF245"/>
  <c r="AF246"/>
  <c r="AF247"/>
  <c r="AF248"/>
  <c r="AF249"/>
  <c r="AF250"/>
  <c r="AF251"/>
  <c r="AG122"/>
  <c r="AH244"/>
  <c r="AH239" s="1"/>
  <c r="AH238" s="1"/>
  <c r="AH237" s="1"/>
  <c r="AH236" s="1"/>
  <c r="AH235" s="1"/>
  <c r="AH234" s="1"/>
  <c r="AG244"/>
  <c r="AG239" s="1"/>
  <c r="AG238" s="1"/>
  <c r="AG237" s="1"/>
  <c r="AG236" s="1"/>
  <c r="AG235" s="1"/>
  <c r="AG234" s="1"/>
  <c r="AH231"/>
  <c r="AG231"/>
  <c r="AH229"/>
  <c r="AG229"/>
  <c r="AH227"/>
  <c r="AG227"/>
  <c r="AH220"/>
  <c r="AH219" s="1"/>
  <c r="AH218" s="1"/>
  <c r="AH217" s="1"/>
  <c r="AH216" s="1"/>
  <c r="AG220"/>
  <c r="AG219" s="1"/>
  <c r="AG218" s="1"/>
  <c r="AG217" s="1"/>
  <c r="AG216" s="1"/>
  <c r="AH214"/>
  <c r="AH213" s="1"/>
  <c r="AH212" s="1"/>
  <c r="AG214"/>
  <c r="AG213" s="1"/>
  <c r="AG212" s="1"/>
  <c r="AH204"/>
  <c r="AG204"/>
  <c r="AH200"/>
  <c r="AG200"/>
  <c r="AH193"/>
  <c r="AH192" s="1"/>
  <c r="AH191" s="1"/>
  <c r="AH190" s="1"/>
  <c r="AH189" s="1"/>
  <c r="AH188" s="1"/>
  <c r="AG193"/>
  <c r="AG192" s="1"/>
  <c r="AG191" s="1"/>
  <c r="AG190" s="1"/>
  <c r="AG189" s="1"/>
  <c r="AG188" s="1"/>
  <c r="AH186"/>
  <c r="AH185" s="1"/>
  <c r="AH184" s="1"/>
  <c r="AH183" s="1"/>
  <c r="AH182" s="1"/>
  <c r="AG186"/>
  <c r="AG185" s="1"/>
  <c r="AG184" s="1"/>
  <c r="AG183" s="1"/>
  <c r="AG182" s="1"/>
  <c r="AH180"/>
  <c r="AH179" s="1"/>
  <c r="AG180"/>
  <c r="AG179" s="1"/>
  <c r="AH177"/>
  <c r="AH176" s="1"/>
  <c r="AH175" s="1"/>
  <c r="AH174" s="1"/>
  <c r="AG177"/>
  <c r="AG176" s="1"/>
  <c r="AG175" s="1"/>
  <c r="AG174" s="1"/>
  <c r="AH171"/>
  <c r="AG171"/>
  <c r="AH169"/>
  <c r="AH168" s="1"/>
  <c r="AG169"/>
  <c r="AH166"/>
  <c r="AH165" s="1"/>
  <c r="AG166"/>
  <c r="AG165" s="1"/>
  <c r="AH162"/>
  <c r="AH161" s="1"/>
  <c r="AH160" s="1"/>
  <c r="AG162"/>
  <c r="AG161"/>
  <c r="AG160" s="1"/>
  <c r="AH157"/>
  <c r="AG157"/>
  <c r="AH151"/>
  <c r="AH150" s="1"/>
  <c r="AH149" s="1"/>
  <c r="AH148" s="1"/>
  <c r="AH147" s="1"/>
  <c r="AH146" s="1"/>
  <c r="AH145" s="1"/>
  <c r="AG151"/>
  <c r="AG150" s="1"/>
  <c r="AG149" s="1"/>
  <c r="AG148" s="1"/>
  <c r="AG147" s="1"/>
  <c r="AG146" s="1"/>
  <c r="AG145" s="1"/>
  <c r="AH138"/>
  <c r="AG138"/>
  <c r="AH137"/>
  <c r="AG137"/>
  <c r="AH136"/>
  <c r="AH135" s="1"/>
  <c r="AH134" s="1"/>
  <c r="AH133" s="1"/>
  <c r="AH132" s="1"/>
  <c r="AG136"/>
  <c r="AG135" s="1"/>
  <c r="AG134" s="1"/>
  <c r="AG133" s="1"/>
  <c r="AG132" s="1"/>
  <c r="AH126"/>
  <c r="AG126"/>
  <c r="AH124"/>
  <c r="AG124"/>
  <c r="AH122"/>
  <c r="AH120"/>
  <c r="AG120"/>
  <c r="AH114"/>
  <c r="AH113" s="1"/>
  <c r="AH112" s="1"/>
  <c r="AH111" s="1"/>
  <c r="AH110" s="1"/>
  <c r="AG114"/>
  <c r="AG113" s="1"/>
  <c r="AG112" s="1"/>
  <c r="AG111" s="1"/>
  <c r="AG110" s="1"/>
  <c r="AH107"/>
  <c r="AH106" s="1"/>
  <c r="AH105" s="1"/>
  <c r="AH104" s="1"/>
  <c r="AH103" s="1"/>
  <c r="AH102" s="1"/>
  <c r="AH101" s="1"/>
  <c r="AH100" s="1"/>
  <c r="AG107"/>
  <c r="AG106"/>
  <c r="AG105" s="1"/>
  <c r="AG104" s="1"/>
  <c r="AG103" s="1"/>
  <c r="AG102" s="1"/>
  <c r="AG101" s="1"/>
  <c r="AG100" s="1"/>
  <c r="AH93"/>
  <c r="AH92" s="1"/>
  <c r="AH91" s="1"/>
  <c r="AH90" s="1"/>
  <c r="AH89" s="1"/>
  <c r="AG93"/>
  <c r="AG92" s="1"/>
  <c r="AG91" s="1"/>
  <c r="AG90" s="1"/>
  <c r="AG89" s="1"/>
  <c r="AH87"/>
  <c r="AH86" s="1"/>
  <c r="AH85" s="1"/>
  <c r="AG87"/>
  <c r="AG86" s="1"/>
  <c r="AG85" s="1"/>
  <c r="AH83"/>
  <c r="AH82" s="1"/>
  <c r="AG83"/>
  <c r="AG82" s="1"/>
  <c r="AH76"/>
  <c r="AH73" s="1"/>
  <c r="AH72" s="1"/>
  <c r="AG76"/>
  <c r="AH74"/>
  <c r="AG74"/>
  <c r="AH63"/>
  <c r="AG63"/>
  <c r="AH56"/>
  <c r="AG56"/>
  <c r="AH53"/>
  <c r="AH52" s="1"/>
  <c r="AH42"/>
  <c r="AH41" s="1"/>
  <c r="AH40" s="1"/>
  <c r="AH39" s="1"/>
  <c r="AH38" s="1"/>
  <c r="AG42"/>
  <c r="AG41" s="1"/>
  <c r="AH36"/>
  <c r="AH35" s="1"/>
  <c r="AH34" s="1"/>
  <c r="AG36"/>
  <c r="AG35" s="1"/>
  <c r="AG34" s="1"/>
  <c r="AH29"/>
  <c r="AH28" s="1"/>
  <c r="AH27" s="1"/>
  <c r="AG29"/>
  <c r="AG28" s="1"/>
  <c r="AG27" s="1"/>
  <c r="AH21"/>
  <c r="AH20" s="1"/>
  <c r="AH19" s="1"/>
  <c r="AH18" s="1"/>
  <c r="AH17" s="1"/>
  <c r="AG21"/>
  <c r="AG20" s="1"/>
  <c r="AG19" s="1"/>
  <c r="AG18" s="1"/>
  <c r="AG17" s="1"/>
  <c r="AE29"/>
  <c r="AE28" s="1"/>
  <c r="AE27" s="1"/>
  <c r="AD29"/>
  <c r="AD28" s="1"/>
  <c r="AD27" s="1"/>
  <c r="AE21"/>
  <c r="AD21"/>
  <c r="AD20" s="1"/>
  <c r="AD19" s="1"/>
  <c r="AD18" s="1"/>
  <c r="AD17" s="1"/>
  <c r="AC228"/>
  <c r="AB227"/>
  <c r="AE227" s="1"/>
  <c r="AA227"/>
  <c r="AD227" s="1"/>
  <c r="AC164"/>
  <c r="AC167"/>
  <c r="AB166"/>
  <c r="AE166" s="1"/>
  <c r="AA166"/>
  <c r="AB162"/>
  <c r="AA162"/>
  <c r="AD162" s="1"/>
  <c r="AB126"/>
  <c r="AA126"/>
  <c r="AB97"/>
  <c r="AA97"/>
  <c r="AA244"/>
  <c r="AA76"/>
  <c r="AD76" s="1"/>
  <c r="AB76"/>
  <c r="AE76" s="1"/>
  <c r="AA220"/>
  <c r="AE63"/>
  <c r="AB244"/>
  <c r="AC251"/>
  <c r="AC250"/>
  <c r="AB231"/>
  <c r="AE231" s="1"/>
  <c r="AA231"/>
  <c r="AD231" s="1"/>
  <c r="AB229"/>
  <c r="AE229" s="1"/>
  <c r="AF229" s="1"/>
  <c r="AA229"/>
  <c r="AD229" s="1"/>
  <c r="AB220"/>
  <c r="AB214"/>
  <c r="AA214"/>
  <c r="AB186"/>
  <c r="AA186"/>
  <c r="AC178"/>
  <c r="AB180"/>
  <c r="AE180" s="1"/>
  <c r="AA180"/>
  <c r="AB204"/>
  <c r="AE204" s="1"/>
  <c r="AA204"/>
  <c r="AD204" s="1"/>
  <c r="AB200"/>
  <c r="AE200" s="1"/>
  <c r="AA200"/>
  <c r="AD200" s="1"/>
  <c r="AB193"/>
  <c r="AA193"/>
  <c r="AB177"/>
  <c r="AA177"/>
  <c r="AB157"/>
  <c r="AE157" s="1"/>
  <c r="AA157"/>
  <c r="AD157" s="1"/>
  <c r="AC170"/>
  <c r="AB169"/>
  <c r="AE169" s="1"/>
  <c r="AA169"/>
  <c r="AD169" s="1"/>
  <c r="AB171"/>
  <c r="AE171" s="1"/>
  <c r="AA171"/>
  <c r="AD171" s="1"/>
  <c r="AC163"/>
  <c r="AB151"/>
  <c r="AA151"/>
  <c r="AB138"/>
  <c r="AE138" s="1"/>
  <c r="AA138"/>
  <c r="AD138" s="1"/>
  <c r="AB137"/>
  <c r="AE137" s="1"/>
  <c r="AA137"/>
  <c r="AD137" s="1"/>
  <c r="AB136"/>
  <c r="AA136"/>
  <c r="AB120"/>
  <c r="AE120" s="1"/>
  <c r="AA120"/>
  <c r="AD120" s="1"/>
  <c r="AB122"/>
  <c r="AE122" s="1"/>
  <c r="AA122"/>
  <c r="AD122" s="1"/>
  <c r="AB124"/>
  <c r="AA124"/>
  <c r="AD124" s="1"/>
  <c r="AB114"/>
  <c r="AA114"/>
  <c r="AB107"/>
  <c r="AC22"/>
  <c r="AC23"/>
  <c r="AC30"/>
  <c r="AC31"/>
  <c r="AC32"/>
  <c r="AC33"/>
  <c r="AC37"/>
  <c r="AC43"/>
  <c r="AC44"/>
  <c r="AC45"/>
  <c r="AC46"/>
  <c r="AC47"/>
  <c r="AC48"/>
  <c r="AC49"/>
  <c r="AC58"/>
  <c r="AC59"/>
  <c r="AC60"/>
  <c r="AC61"/>
  <c r="AC64"/>
  <c r="AC65"/>
  <c r="AC66"/>
  <c r="AC67"/>
  <c r="AC68"/>
  <c r="AC69"/>
  <c r="AC70"/>
  <c r="AC71"/>
  <c r="AC78"/>
  <c r="AC79"/>
  <c r="AC95"/>
  <c r="AC96"/>
  <c r="AC99"/>
  <c r="AC108"/>
  <c r="AC121"/>
  <c r="AC123"/>
  <c r="AC125"/>
  <c r="AC139"/>
  <c r="AC140"/>
  <c r="AC141"/>
  <c r="AC142"/>
  <c r="AC143"/>
  <c r="AC152"/>
  <c r="AC194"/>
  <c r="AC202"/>
  <c r="AC203"/>
  <c r="AC205"/>
  <c r="AC206"/>
  <c r="AC207"/>
  <c r="AC215"/>
  <c r="AC230"/>
  <c r="AC240"/>
  <c r="AC241"/>
  <c r="AC242"/>
  <c r="AC243"/>
  <c r="AC245"/>
  <c r="AC246"/>
  <c r="AC247"/>
  <c r="AC248"/>
  <c r="AC249"/>
  <c r="AA107"/>
  <c r="AB87"/>
  <c r="AA87"/>
  <c r="AB83"/>
  <c r="AA83"/>
  <c r="AB74"/>
  <c r="AE74" s="1"/>
  <c r="AA74"/>
  <c r="AD74" s="1"/>
  <c r="AA63"/>
  <c r="AD63" s="1"/>
  <c r="AB41"/>
  <c r="AA41"/>
  <c r="AB36"/>
  <c r="AA36"/>
  <c r="AB29"/>
  <c r="AB28" s="1"/>
  <c r="AB27" s="1"/>
  <c r="AA29"/>
  <c r="AA28" s="1"/>
  <c r="AA27" s="1"/>
  <c r="AB21"/>
  <c r="AB20" s="1"/>
  <c r="AB19" s="1"/>
  <c r="AB18" s="1"/>
  <c r="AB17" s="1"/>
  <c r="AA21"/>
  <c r="AA20" s="1"/>
  <c r="AA19" s="1"/>
  <c r="AA18" s="1"/>
  <c r="AA17" s="1"/>
  <c r="AI63" l="1"/>
  <c r="AG226"/>
  <c r="AG225" s="1"/>
  <c r="AG224" s="1"/>
  <c r="AG223" s="1"/>
  <c r="AG222" s="1"/>
  <c r="AI227"/>
  <c r="AF137"/>
  <c r="AE124"/>
  <c r="AF124" s="1"/>
  <c r="AB119"/>
  <c r="AF138"/>
  <c r="AF122"/>
  <c r="AF76"/>
  <c r="AF63"/>
  <c r="AD56"/>
  <c r="AD53" s="1"/>
  <c r="AA53"/>
  <c r="AB53"/>
  <c r="AE56"/>
  <c r="AB239"/>
  <c r="AE244"/>
  <c r="AB161"/>
  <c r="AE161" s="1"/>
  <c r="AE162"/>
  <c r="AF162" s="1"/>
  <c r="AB82"/>
  <c r="AE82" s="1"/>
  <c r="AE83"/>
  <c r="AB135"/>
  <c r="AB134" s="1"/>
  <c r="AE134" s="1"/>
  <c r="AE136"/>
  <c r="AB94"/>
  <c r="AA82"/>
  <c r="AD82" s="1"/>
  <c r="AD83"/>
  <c r="AA135"/>
  <c r="AD135" s="1"/>
  <c r="AD136"/>
  <c r="AA179"/>
  <c r="AD179" s="1"/>
  <c r="AD180"/>
  <c r="AA94"/>
  <c r="AA239"/>
  <c r="AD244"/>
  <c r="AA165"/>
  <c r="AD165" s="1"/>
  <c r="AD166"/>
  <c r="AF166" s="1"/>
  <c r="AI89"/>
  <c r="AG168"/>
  <c r="AI94"/>
  <c r="AA86"/>
  <c r="AD87"/>
  <c r="AA150"/>
  <c r="AD151"/>
  <c r="AA192"/>
  <c r="AD193"/>
  <c r="AB213"/>
  <c r="AE214"/>
  <c r="AB113"/>
  <c r="AE113" s="1"/>
  <c r="AE114"/>
  <c r="AB176"/>
  <c r="AC176" s="1"/>
  <c r="AA213"/>
  <c r="AD214"/>
  <c r="AB35"/>
  <c r="AE36"/>
  <c r="AA106"/>
  <c r="AD107"/>
  <c r="AA113"/>
  <c r="AD114"/>
  <c r="AA176"/>
  <c r="AB185"/>
  <c r="AE185" s="1"/>
  <c r="AE186"/>
  <c r="AA219"/>
  <c r="AD220"/>
  <c r="AA35"/>
  <c r="AD36"/>
  <c r="AB86"/>
  <c r="AE87"/>
  <c r="AB106"/>
  <c r="AE107"/>
  <c r="AB150"/>
  <c r="AE150" s="1"/>
  <c r="AE151"/>
  <c r="AB192"/>
  <c r="AE192" s="1"/>
  <c r="AE193"/>
  <c r="AF193" s="1"/>
  <c r="AA185"/>
  <c r="AD186"/>
  <c r="AB219"/>
  <c r="AE220"/>
  <c r="AB40"/>
  <c r="AE41"/>
  <c r="AA40"/>
  <c r="AD41"/>
  <c r="AF27"/>
  <c r="AF21"/>
  <c r="AE20"/>
  <c r="AE19" s="1"/>
  <c r="AE18" s="1"/>
  <c r="AE17" s="1"/>
  <c r="AF17" s="1"/>
  <c r="AG173"/>
  <c r="AH173"/>
  <c r="AF29"/>
  <c r="AI93"/>
  <c r="AG53"/>
  <c r="AG52" s="1"/>
  <c r="AF28"/>
  <c r="AI92"/>
  <c r="AH26"/>
  <c r="AH25" s="1"/>
  <c r="AF19"/>
  <c r="AI91"/>
  <c r="AF42"/>
  <c r="AI90"/>
  <c r="AF169"/>
  <c r="AI97"/>
  <c r="AG211"/>
  <c r="AG210" s="1"/>
  <c r="AG209" s="1"/>
  <c r="AH211"/>
  <c r="AH210" s="1"/>
  <c r="AH209" s="1"/>
  <c r="AH226"/>
  <c r="AF204"/>
  <c r="AF120"/>
  <c r="AH199"/>
  <c r="AH198" s="1"/>
  <c r="AH197" s="1"/>
  <c r="AH196" s="1"/>
  <c r="AH195" s="1"/>
  <c r="AG199"/>
  <c r="AG198" s="1"/>
  <c r="AG197" s="1"/>
  <c r="AG196" s="1"/>
  <c r="AG195" s="1"/>
  <c r="AH156"/>
  <c r="AH155" s="1"/>
  <c r="AG156"/>
  <c r="AG155" s="1"/>
  <c r="AH119"/>
  <c r="AH118" s="1"/>
  <c r="AH117" s="1"/>
  <c r="AH116" s="1"/>
  <c r="AH109" s="1"/>
  <c r="AG119"/>
  <c r="AG118" s="1"/>
  <c r="AG117" s="1"/>
  <c r="AG116" s="1"/>
  <c r="AG109" s="1"/>
  <c r="AG73"/>
  <c r="AG72" s="1"/>
  <c r="AG40"/>
  <c r="AG39" s="1"/>
  <c r="AG38" s="1"/>
  <c r="AG26"/>
  <c r="AG25" s="1"/>
  <c r="AH51"/>
  <c r="AH50" s="1"/>
  <c r="AC227"/>
  <c r="AB226"/>
  <c r="AA226"/>
  <c r="AC166"/>
  <c r="AB165"/>
  <c r="AC126"/>
  <c r="AC244"/>
  <c r="AC229"/>
  <c r="AC214"/>
  <c r="AB184"/>
  <c r="AE184" s="1"/>
  <c r="AB199"/>
  <c r="AB179"/>
  <c r="AE179" s="1"/>
  <c r="AA199"/>
  <c r="AC193"/>
  <c r="AC177"/>
  <c r="AC169"/>
  <c r="AB168"/>
  <c r="AE168" s="1"/>
  <c r="AC204"/>
  <c r="AA168"/>
  <c r="AD168" s="1"/>
  <c r="AF168" s="1"/>
  <c r="AC162"/>
  <c r="AA161"/>
  <c r="AC138"/>
  <c r="AB149"/>
  <c r="AE149" s="1"/>
  <c r="AC76"/>
  <c r="AC17"/>
  <c r="AC56"/>
  <c r="AC29"/>
  <c r="AC27"/>
  <c r="AC63"/>
  <c r="AC137"/>
  <c r="AC42"/>
  <c r="AC18"/>
  <c r="AC41"/>
  <c r="AC107"/>
  <c r="AC36"/>
  <c r="AC28"/>
  <c r="AC20"/>
  <c r="AC21"/>
  <c r="AC35"/>
  <c r="AC19"/>
  <c r="AC136"/>
  <c r="AC120"/>
  <c r="AC122"/>
  <c r="AC124"/>
  <c r="AA73"/>
  <c r="AB73"/>
  <c r="AE73" s="1"/>
  <c r="AF244" l="1"/>
  <c r="AC239"/>
  <c r="AC192"/>
  <c r="AB160"/>
  <c r="AE160" s="1"/>
  <c r="AE135"/>
  <c r="AF151"/>
  <c r="AF136"/>
  <c r="AC106"/>
  <c r="AC94"/>
  <c r="AA93"/>
  <c r="AA92" s="1"/>
  <c r="AB93"/>
  <c r="AF135"/>
  <c r="AF107"/>
  <c r="AF36"/>
  <c r="AC135"/>
  <c r="AG51"/>
  <c r="AG50" s="1"/>
  <c r="AC53"/>
  <c r="AF56"/>
  <c r="AE53"/>
  <c r="AF53" s="1"/>
  <c r="AB225"/>
  <c r="AE225" s="1"/>
  <c r="AE226"/>
  <c r="AB198"/>
  <c r="AE198" s="1"/>
  <c r="AE199"/>
  <c r="AA225"/>
  <c r="AD225" s="1"/>
  <c r="AD226"/>
  <c r="AA134"/>
  <c r="AD134" s="1"/>
  <c r="AF134" s="1"/>
  <c r="AC213"/>
  <c r="AA72"/>
  <c r="AD72" s="1"/>
  <c r="AD73"/>
  <c r="AF73" s="1"/>
  <c r="AA52"/>
  <c r="AB118"/>
  <c r="AF119"/>
  <c r="AA238"/>
  <c r="AD239"/>
  <c r="AB52"/>
  <c r="AE52" s="1"/>
  <c r="AA198"/>
  <c r="AD198" s="1"/>
  <c r="AD199"/>
  <c r="AF199" s="1"/>
  <c r="AC165"/>
  <c r="AE165"/>
  <c r="AF165" s="1"/>
  <c r="AA118"/>
  <c r="AA117" s="1"/>
  <c r="AB238"/>
  <c r="AE239"/>
  <c r="AB191"/>
  <c r="AE191" s="1"/>
  <c r="AB133"/>
  <c r="AE133" s="1"/>
  <c r="AF177"/>
  <c r="AH16"/>
  <c r="AB112"/>
  <c r="AB111" s="1"/>
  <c r="AE111" s="1"/>
  <c r="AC150"/>
  <c r="AB218"/>
  <c r="AE219"/>
  <c r="AB105"/>
  <c r="AE106"/>
  <c r="AA34"/>
  <c r="AD35"/>
  <c r="AA105"/>
  <c r="AD106"/>
  <c r="AA212"/>
  <c r="AD213"/>
  <c r="AA191"/>
  <c r="AD192"/>
  <c r="AF192" s="1"/>
  <c r="AA85"/>
  <c r="AD85" s="1"/>
  <c r="AD86"/>
  <c r="AC40"/>
  <c r="AA160"/>
  <c r="AD160" s="1"/>
  <c r="AD161"/>
  <c r="AF161" s="1"/>
  <c r="AA184"/>
  <c r="AD185"/>
  <c r="AB85"/>
  <c r="AE85" s="1"/>
  <c r="AE86"/>
  <c r="AA218"/>
  <c r="AD219"/>
  <c r="AA175"/>
  <c r="AA112"/>
  <c r="AD113"/>
  <c r="AB34"/>
  <c r="AE35"/>
  <c r="AB175"/>
  <c r="AB212"/>
  <c r="AE213"/>
  <c r="AA149"/>
  <c r="AC149" s="1"/>
  <c r="AD150"/>
  <c r="AF150" s="1"/>
  <c r="AF214"/>
  <c r="AB39"/>
  <c r="AE40"/>
  <c r="AF41"/>
  <c r="AA39"/>
  <c r="AD40"/>
  <c r="AF18"/>
  <c r="AF20"/>
  <c r="AH225"/>
  <c r="AI226"/>
  <c r="AG154"/>
  <c r="AG153" s="1"/>
  <c r="AG144" s="1"/>
  <c r="AH154"/>
  <c r="AH153" s="1"/>
  <c r="AH144" s="1"/>
  <c r="AG16"/>
  <c r="AB156"/>
  <c r="AE156" s="1"/>
  <c r="AC226"/>
  <c r="AC199"/>
  <c r="AB183"/>
  <c r="AE183" s="1"/>
  <c r="AC168"/>
  <c r="AC160"/>
  <c r="AC198"/>
  <c r="AC161"/>
  <c r="AB148"/>
  <c r="AE148" s="1"/>
  <c r="AC119"/>
  <c r="AB72"/>
  <c r="AE72" s="1"/>
  <c r="AC73"/>
  <c r="AF239" l="1"/>
  <c r="AF226"/>
  <c r="AB224"/>
  <c r="AA224"/>
  <c r="AC224" s="1"/>
  <c r="AC225"/>
  <c r="AF160"/>
  <c r="AA156"/>
  <c r="AD156" s="1"/>
  <c r="AF156" s="1"/>
  <c r="AF35"/>
  <c r="AB117"/>
  <c r="AE112"/>
  <c r="AB92"/>
  <c r="AC92" s="1"/>
  <c r="AC93"/>
  <c r="AC118"/>
  <c r="AA133"/>
  <c r="AC133" s="1"/>
  <c r="AF176"/>
  <c r="AB132"/>
  <c r="AE132" s="1"/>
  <c r="AC134"/>
  <c r="AE238"/>
  <c r="AC238"/>
  <c r="AB237"/>
  <c r="AB197"/>
  <c r="AB196" s="1"/>
  <c r="AD238"/>
  <c r="AA237"/>
  <c r="AC52"/>
  <c r="AD52"/>
  <c r="AF52" s="1"/>
  <c r="AA197"/>
  <c r="AA51"/>
  <c r="AA50" s="1"/>
  <c r="AD50" s="1"/>
  <c r="AF213"/>
  <c r="AC191"/>
  <c r="AB110"/>
  <c r="AE110" s="1"/>
  <c r="AB190"/>
  <c r="AE190" s="1"/>
  <c r="AI16"/>
  <c r="AF106"/>
  <c r="AA104"/>
  <c r="AD105"/>
  <c r="AD34"/>
  <c r="AD26" s="1"/>
  <c r="AD25" s="1"/>
  <c r="AA26"/>
  <c r="AA25" s="1"/>
  <c r="AE218"/>
  <c r="AB217"/>
  <c r="AB91"/>
  <c r="AE197"/>
  <c r="AA148"/>
  <c r="AC148" s="1"/>
  <c r="AD149"/>
  <c r="AF149" s="1"/>
  <c r="AB174"/>
  <c r="AC175"/>
  <c r="AD112"/>
  <c r="AA111"/>
  <c r="AA217"/>
  <c r="AD218"/>
  <c r="AA183"/>
  <c r="AD184"/>
  <c r="AB223"/>
  <c r="AE224"/>
  <c r="AA190"/>
  <c r="AC190" s="1"/>
  <c r="AD191"/>
  <c r="AF191" s="1"/>
  <c r="AD212"/>
  <c r="AE105"/>
  <c r="AC105"/>
  <c r="AB104"/>
  <c r="AE212"/>
  <c r="AC212"/>
  <c r="AE34"/>
  <c r="AC34"/>
  <c r="AB26"/>
  <c r="AA174"/>
  <c r="AA116"/>
  <c r="AA91"/>
  <c r="AB38"/>
  <c r="AE38" s="1"/>
  <c r="AE39"/>
  <c r="AF40"/>
  <c r="AA38"/>
  <c r="AD39"/>
  <c r="AC39"/>
  <c r="AG15"/>
  <c r="AG14" s="1"/>
  <c r="AG253" s="1"/>
  <c r="AF118"/>
  <c r="AH224"/>
  <c r="AI225"/>
  <c r="AF198"/>
  <c r="AF72"/>
  <c r="AF225"/>
  <c r="AB182"/>
  <c r="AE182" s="1"/>
  <c r="AB155"/>
  <c r="AB147"/>
  <c r="AE147" s="1"/>
  <c r="AB51"/>
  <c r="AE51" s="1"/>
  <c r="AC72"/>
  <c r="AA223" l="1"/>
  <c r="AD224"/>
  <c r="AA155"/>
  <c r="AC156"/>
  <c r="AC117"/>
  <c r="AB116"/>
  <c r="AA132"/>
  <c r="AD132" s="1"/>
  <c r="AF132" s="1"/>
  <c r="AD133"/>
  <c r="AF133" s="1"/>
  <c r="AD51"/>
  <c r="AF51" s="1"/>
  <c r="AB189"/>
  <c r="AE189" s="1"/>
  <c r="AC197"/>
  <c r="AF238"/>
  <c r="AD197"/>
  <c r="AF197" s="1"/>
  <c r="AE237"/>
  <c r="AC237"/>
  <c r="AB236"/>
  <c r="AA236"/>
  <c r="AD237"/>
  <c r="AA196"/>
  <c r="AC196" s="1"/>
  <c r="AF212"/>
  <c r="AC26"/>
  <c r="AB25"/>
  <c r="AC25" s="1"/>
  <c r="AA195"/>
  <c r="AD195" s="1"/>
  <c r="AA147"/>
  <c r="AC147" s="1"/>
  <c r="AD148"/>
  <c r="AF148" s="1"/>
  <c r="AA222"/>
  <c r="AD222" s="1"/>
  <c r="AD223"/>
  <c r="AA173"/>
  <c r="AA182"/>
  <c r="AD182" s="1"/>
  <c r="AD183"/>
  <c r="AB195"/>
  <c r="AE196"/>
  <c r="AA103"/>
  <c r="AD104"/>
  <c r="AF105"/>
  <c r="AA110"/>
  <c r="AD111"/>
  <c r="AC174"/>
  <c r="AB173"/>
  <c r="AB154" s="1"/>
  <c r="AE217"/>
  <c r="AB216"/>
  <c r="AE26"/>
  <c r="AF34"/>
  <c r="AA90"/>
  <c r="AE104"/>
  <c r="AB103"/>
  <c r="AC104"/>
  <c r="AA189"/>
  <c r="AC189" s="1"/>
  <c r="AD190"/>
  <c r="AF190" s="1"/>
  <c r="AB222"/>
  <c r="AE223"/>
  <c r="AC223"/>
  <c r="AA216"/>
  <c r="AD217"/>
  <c r="AB90"/>
  <c r="AC91"/>
  <c r="AF175"/>
  <c r="AF39"/>
  <c r="AD38"/>
  <c r="AC38"/>
  <c r="AH223"/>
  <c r="AI224"/>
  <c r="AF224"/>
  <c r="AF117"/>
  <c r="AB188"/>
  <c r="AB146"/>
  <c r="AE146" s="1"/>
  <c r="AB50"/>
  <c r="AC51"/>
  <c r="AC155" l="1"/>
  <c r="AC132"/>
  <c r="AB109"/>
  <c r="AC116"/>
  <c r="AF237"/>
  <c r="AF104"/>
  <c r="AD196"/>
  <c r="AF196" s="1"/>
  <c r="AC236"/>
  <c r="AE236"/>
  <c r="AB235"/>
  <c r="AF155"/>
  <c r="AD236"/>
  <c r="AA235"/>
  <c r="AA154"/>
  <c r="AA153" s="1"/>
  <c r="AF174"/>
  <c r="AE188"/>
  <c r="AA188"/>
  <c r="AD188" s="1"/>
  <c r="AD189"/>
  <c r="AF189" s="1"/>
  <c r="AE195"/>
  <c r="AF195" s="1"/>
  <c r="AC195"/>
  <c r="AA146"/>
  <c r="AD147"/>
  <c r="AF147" s="1"/>
  <c r="AE103"/>
  <c r="AB102"/>
  <c r="AC103"/>
  <c r="AD216"/>
  <c r="AA211"/>
  <c r="AE25"/>
  <c r="AF25" s="1"/>
  <c r="AF26"/>
  <c r="AE216"/>
  <c r="AB211"/>
  <c r="AE222"/>
  <c r="AF222" s="1"/>
  <c r="AC222"/>
  <c r="AB16"/>
  <c r="AE50"/>
  <c r="AF50" s="1"/>
  <c r="AB89"/>
  <c r="AC90"/>
  <c r="AA89"/>
  <c r="AF173"/>
  <c r="AC173"/>
  <c r="AD110"/>
  <c r="AA109"/>
  <c r="AA102"/>
  <c r="AD103"/>
  <c r="AF38"/>
  <c r="AD16"/>
  <c r="AF223"/>
  <c r="AH222"/>
  <c r="AI223"/>
  <c r="AF116"/>
  <c r="AC50"/>
  <c r="AB153"/>
  <c r="AC146"/>
  <c r="AB145"/>
  <c r="AE145" s="1"/>
  <c r="AF236" l="1"/>
  <c r="AF188"/>
  <c r="AA234"/>
  <c r="AD234" s="1"/>
  <c r="AD235"/>
  <c r="AE235"/>
  <c r="AB234"/>
  <c r="AC235"/>
  <c r="AC154"/>
  <c r="AF154"/>
  <c r="AC188"/>
  <c r="AE16"/>
  <c r="AF16" s="1"/>
  <c r="AC153"/>
  <c r="AF153"/>
  <c r="AE211"/>
  <c r="AC211"/>
  <c r="AB210"/>
  <c r="AD211"/>
  <c r="AA210"/>
  <c r="AF103"/>
  <c r="AF109"/>
  <c r="AC109"/>
  <c r="AC89"/>
  <c r="AE102"/>
  <c r="AB101"/>
  <c r="AC102"/>
  <c r="AA101"/>
  <c r="AD102"/>
  <c r="AA145"/>
  <c r="AC145" s="1"/>
  <c r="AD146"/>
  <c r="AF146" s="1"/>
  <c r="AI222"/>
  <c r="AB144"/>
  <c r="AE234" l="1"/>
  <c r="AF234" s="1"/>
  <c r="AC234"/>
  <c r="AF235"/>
  <c r="AF211"/>
  <c r="AA209"/>
  <c r="AD209" s="1"/>
  <c r="AD210"/>
  <c r="AF102"/>
  <c r="AA100"/>
  <c r="AD100" s="1"/>
  <c r="AD101"/>
  <c r="AE210"/>
  <c r="AF210" s="1"/>
  <c r="AB209"/>
  <c r="AC210"/>
  <c r="AD145"/>
  <c r="AF145" s="1"/>
  <c r="AA144"/>
  <c r="AC144" s="1"/>
  <c r="AE101"/>
  <c r="AC101"/>
  <c r="AB100"/>
  <c r="AH14"/>
  <c r="AI15"/>
  <c r="AF101" l="1"/>
  <c r="AC100"/>
  <c r="AE100"/>
  <c r="AC209"/>
  <c r="AE209"/>
  <c r="AF209" s="1"/>
  <c r="AA15"/>
  <c r="AA14" s="1"/>
  <c r="AA253" s="1"/>
  <c r="AF144"/>
  <c r="AB15"/>
  <c r="AB14" s="1"/>
  <c r="AB253" s="1"/>
  <c r="AH253"/>
  <c r="AI253" s="1"/>
  <c r="AI14"/>
  <c r="AD15" l="1"/>
  <c r="AD14" s="1"/>
  <c r="AD253" s="1"/>
  <c r="AF100"/>
  <c r="AE15"/>
  <c r="AC14"/>
  <c r="AC253" s="1"/>
  <c r="AF15" l="1"/>
  <c r="AE14"/>
  <c r="AE253" s="1"/>
  <c r="AF14" l="1"/>
  <c r="AF253"/>
</calcChain>
</file>

<file path=xl/sharedStrings.xml><?xml version="1.0" encoding="utf-8"?>
<sst xmlns="http://schemas.openxmlformats.org/spreadsheetml/2006/main" count="1022" uniqueCount="198">
  <si>
    <t>(расшифровка подписи)</t>
  </si>
  <si>
    <t>Дружинское СП</t>
  </si>
  <si>
    <t/>
  </si>
  <si>
    <t>244</t>
  </si>
  <si>
    <t>20010</t>
  </si>
  <si>
    <t>01</t>
  </si>
  <si>
    <t>2</t>
  </si>
  <si>
    <t>04</t>
  </si>
  <si>
    <t>853</t>
  </si>
  <si>
    <t>20030</t>
  </si>
  <si>
    <t>00</t>
  </si>
  <si>
    <t>1</t>
  </si>
  <si>
    <t>Уплата иных платежей</t>
  </si>
  <si>
    <t>247</t>
  </si>
  <si>
    <t>Закупка энергетических ресурсов</t>
  </si>
  <si>
    <t>Прочая закупка товаров, работ и услуг</t>
  </si>
  <si>
    <t>242</t>
  </si>
  <si>
    <t>Закупка товаров, работ, услуг в сфере информационно-коммуникационных технологий</t>
  </si>
  <si>
    <t>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</si>
  <si>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</si>
  <si>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111</t>
  </si>
  <si>
    <t>Фонд оплаты труда учреждений</t>
  </si>
  <si>
    <t>Организация материально – технического обеспечения деятельности Администрации</t>
  </si>
  <si>
    <t>20020</t>
  </si>
  <si>
    <t>852</t>
  </si>
  <si>
    <t>Уплата прочих налогов, сборов</t>
  </si>
  <si>
    <t>851</t>
  </si>
  <si>
    <t>Уплата налога на имущество организаций и земельного налога</t>
  </si>
  <si>
    <t>Организация и обеспечение мероприятий по решению других (общих) вопросов муниципального значения</t>
  </si>
  <si>
    <t>Повышение эффективности деятельности Администрации Дружинского сельского поселения</t>
  </si>
  <si>
    <t>Другие общегосударственные вопросы</t>
  </si>
  <si>
    <t>Общегосударственные вопросы</t>
  </si>
  <si>
    <t>МКУ "Возрождение" 604.02.001.1</t>
  </si>
  <si>
    <t>6</t>
  </si>
  <si>
    <t>03</t>
  </si>
  <si>
    <t>Развитие физической культуры и спорта</t>
  </si>
  <si>
    <t>Развитие физической культуры и спорта в поселении</t>
  </si>
  <si>
    <t>Физическая культура</t>
  </si>
  <si>
    <t>Физическая культура и спорт</t>
  </si>
  <si>
    <t>321</t>
  </si>
  <si>
    <t>Пособия, компенсации и иные социальные выплаты гражданам, кроме публичных нормативных обязательств</t>
  </si>
  <si>
    <t>Осуществление мероприятий по предоставлению других выплат социального характера</t>
  </si>
  <si>
    <t>Формирование условий для осуществления социальной поддержки граждан</t>
  </si>
  <si>
    <t>Социальное обеспечение населения</t>
  </si>
  <si>
    <t>Социальная политика</t>
  </si>
  <si>
    <t>Организация культурно – досугового обслуживания населения учреждением культуры</t>
  </si>
  <si>
    <t>12020</t>
  </si>
  <si>
    <t>Обеспечение проведения на территории поселений работ (оказание услуг), являющихся социально значимыми, в сфере культуры и кинематографии</t>
  </si>
  <si>
    <t>10010</t>
  </si>
  <si>
    <t>Развитие творческого потенциала поселения</t>
  </si>
  <si>
    <t>Культура</t>
  </si>
  <si>
    <t>Культура, кинематография</t>
  </si>
  <si>
    <t>350</t>
  </si>
  <si>
    <t>Премии и гранты</t>
  </si>
  <si>
    <t>02</t>
  </si>
  <si>
    <t>Поощрение талантливой молодежи</t>
  </si>
  <si>
    <t>Реализация молодежной политики на территории поселения</t>
  </si>
  <si>
    <t>Молодежная политика</t>
  </si>
  <si>
    <t>Образование</t>
  </si>
  <si>
    <t>7</t>
  </si>
  <si>
    <t>Выполнение части полномочий в области обращения с твердыми коммунальными отходами</t>
  </si>
  <si>
    <t>Осуществление части полномочий по решению вопросов местного значения в соответствии с заключёнными соглашениями</t>
  </si>
  <si>
    <t>Подпрограмма «Организация мероприятий по осуществлению части переданных полномочий»</t>
  </si>
  <si>
    <t>20040</t>
  </si>
  <si>
    <t>5</t>
  </si>
  <si>
    <t>Прочие мероприятия по благоустройству</t>
  </si>
  <si>
    <t>Модернизация и содержание уличного освещения</t>
  </si>
  <si>
    <t>Благоустройство Дружинского сельского поселения</t>
  </si>
  <si>
    <t>Благоустройство</t>
  </si>
  <si>
    <t>20060</t>
  </si>
  <si>
    <t>Оплата взносов за капитальный ремонт многоквартирных домов в Дружинском сельском поселении</t>
  </si>
  <si>
    <t>Формирование и развитие муниципальной собственности</t>
  </si>
  <si>
    <t>Жилищное хозяйство</t>
  </si>
  <si>
    <t>Жилищно-коммунальное хозяйство</t>
  </si>
  <si>
    <t>10090</t>
  </si>
  <si>
    <t>Выполнение части полномочий в части проведения муниципального земельного контроля</t>
  </si>
  <si>
    <t>Мероприятия по землеустройству и землепользованию</t>
  </si>
  <si>
    <t>Другие вопросы в области национальной экономики</t>
  </si>
  <si>
    <t>4</t>
  </si>
  <si>
    <t>Безопасность дорожного движения в Дружинском СП</t>
  </si>
  <si>
    <t>Содержание автомобильных и внутрипоселковых автомобильных дорог Дружинского СП</t>
  </si>
  <si>
    <t>Ремонт автомобильных и внутрипоселковых дорог общего пользования</t>
  </si>
  <si>
    <t>Организация ремонта и содержания автомобильных дорог местного значения, повышение безопасности дорожного движения в границах Дружинского сельского поселения</t>
  </si>
  <si>
    <t>Дорожное хозяйство (дорожные фонды)</t>
  </si>
  <si>
    <t>9</t>
  </si>
  <si>
    <t>Разработка проектно-сметной документации капитального ремонта гидротехнических сооружений.</t>
  </si>
  <si>
    <t>Развитие водохозяйственного комплекса Дружинского сельского поселения</t>
  </si>
  <si>
    <t>Водное хозяйство</t>
  </si>
  <si>
    <t>Национальная экономика</t>
  </si>
  <si>
    <t>51182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</si>
  <si>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</si>
  <si>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</si>
  <si>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121</t>
  </si>
  <si>
    <t>Фонд оплаты труда государственных (муниципальных) органов</t>
  </si>
  <si>
    <t>Финансовое обеспечение исполнения органами местного самоуправления Омской области полномочий по первичному воинскому учету,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</si>
  <si>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</si>
  <si>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</si>
  <si>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Ремонт и содержание объектов муниципальной собственности</t>
  </si>
  <si>
    <t>Оценка недвижимости, признание прав и регулирование отношений по муниципальной собственности</t>
  </si>
  <si>
    <t>831</t>
  </si>
  <si>
    <t>Исполнение судебных актов Российской Федерации и мировых соглашений по возмещению причиненного вреда</t>
  </si>
  <si>
    <t>880</t>
  </si>
  <si>
    <t>20070</t>
  </si>
  <si>
    <t>Специальные расходы</t>
  </si>
  <si>
    <t>Обеспечение проведения выборов и референдумов</t>
  </si>
  <si>
    <t>540</t>
  </si>
  <si>
    <t>29980</t>
  </si>
  <si>
    <t>Иные межбюджетные трансферты</t>
  </si>
  <si>
    <t>06</t>
  </si>
  <si>
    <t>Межбюджетные трасферты бюджету Омского муниципального района из бюджета поселения по передаче отдельных бюджетных полномочий финансового органа</t>
  </si>
  <si>
    <t>0470600000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</si>
  <si>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</si>
  <si>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Предоставление межбюджетных трансфертов бюджету Омского муниципального района из бюджета поселения на осуществление полномочий по исполнению бюджета в части передачи полномочий по осуществлению контроля за исполнением бюджета сельского поселения</t>
  </si>
  <si>
    <t>Руководство и управление в сфере установленных функций органов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</si>
  <si>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</si>
  <si>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323</t>
  </si>
  <si>
    <t>Приобретение товаров, работ, услуг в пользу граждан в целях их социального обеспечения</t>
  </si>
  <si>
    <t>Функционирование высшего должностного лица субъекта Российской Федерации и муниципального образования</t>
  </si>
  <si>
    <t>Администрация Дружинского сельского поселения 604.01.001.1</t>
  </si>
  <si>
    <t>Администрация Дружинского сельского поселения Омского муниципального района Омской области</t>
  </si>
  <si>
    <t>% Исполнения</t>
  </si>
  <si>
    <t>роспись (БА)</t>
  </si>
  <si>
    <t>№ бюджетного обязательства</t>
  </si>
  <si>
    <t>Наименование показателя</t>
  </si>
  <si>
    <t>Роспись ПБС на год</t>
  </si>
  <si>
    <t>ВР</t>
  </si>
  <si>
    <t>ЦСР</t>
  </si>
  <si>
    <t>Подраздел</t>
  </si>
  <si>
    <t>Раздел</t>
  </si>
  <si>
    <t>Код главы</t>
  </si>
  <si>
    <t xml:space="preserve">поселения Омского муниципального района </t>
  </si>
  <si>
    <t>Муниципальная программа Дружинского сельского поселения Омского муниципального района Омской области "Развитие социально-экономического потенциала Дружинского сельского поселения Омского муниципального района Омской области на 2014 - 2024 годы"</t>
  </si>
  <si>
    <t>Подпрограмма "Совершенствование муниципального управления в Дружинском сельском поселении на 2014 - 2024 годы"</t>
  </si>
  <si>
    <t>Подпрограмма "Оказание качественных услуг в социально-культурной сфере, повышение их доступности для населения Дружинского сельского поселения Омского муниципального района Омской области на 2014 - 2024 годы"</t>
  </si>
  <si>
    <t>Организация материально-технического обеспечения деятельности Администрации Друженского сельского поселения</t>
  </si>
  <si>
    <t>Закупка товаров, работ и услуг в сфере информационно-коммуникационных технологий</t>
  </si>
  <si>
    <t>Формирование, развитие и содержание муниципальной собственности</t>
  </si>
  <si>
    <t>000</t>
  </si>
  <si>
    <t>Капитальные вложения в объекты государственной (муниципальной) собственности</t>
  </si>
  <si>
    <t>Бюджетные инвестиции</t>
  </si>
  <si>
    <t>Подпрограмма "Управление муниципальной собственностью Дружинского сельского поселения на 2014 – 2025 годы"</t>
  </si>
  <si>
    <t>Подпрограмма "Совершенствование муниципального управления в Дружинском сельском поселении на 2014 - 2025 годы"</t>
  </si>
  <si>
    <t>Подпрограмма «Защита населения и территории Дружинского сельского поселения от чрезвычайных ситуаций природного и техногенного характера в 2014-2025 годах»</t>
  </si>
  <si>
    <t>Предупреждение и ликвидация последствий чрезвычайных ситуаций</t>
  </si>
  <si>
    <t>Обеспечение пожарной безопасности на территории Дружинского сельского поселения</t>
  </si>
  <si>
    <t>240</t>
  </si>
  <si>
    <t xml:space="preserve">Национальная безопасность и правоохранительная деятельность 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</si>
  <si>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</si>
  <si>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Дружинского сельского поселения Омского муниципального района Омской области "Развитие социально-экономического потенциала Дружинского сельского поселения Омского муниципального района Омской области на 2014-2025 годы"</t>
  </si>
  <si>
    <t>Подпрограмма "Защита населения и территории Дружинского сельского поселения от чрезвычайных ситуаций природного и техногенного характера в 2014-2025годах"</t>
  </si>
  <si>
    <t>Мероприятия по предупреждению и ликвидации последствий чрезвычайных ситуаций и стихийных бедствий</t>
  </si>
  <si>
    <t>Закупка товаров, работи  услуг для обеспечения государственных (муниципальных) нужд</t>
  </si>
  <si>
    <t>Иные закупки товаров, работ и  услуг для обеспечения государственных (муниципальных) нужд</t>
  </si>
  <si>
    <t>Муниципальная программа Дружинского сельского поселения Омского муниципального района Омской области "Развитие социально-экономического потенциала Дружинского сельского поселения Омского муниципального района Омской области на 2014 - 2025 годы"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</si>
  <si>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</si>
  <si>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обеспечыения государственных (муниципальных) услуг</t>
  </si>
  <si>
    <t>Подпрограмма "Развитие жилищно-коммунального хозяйства Дружинского сельского поселения на 2014 - 2025 годы"</t>
  </si>
  <si>
    <t>200</t>
  </si>
  <si>
    <t>Социальное обеспечение и иные выплаты населения</t>
  </si>
  <si>
    <t>Благоустройство общественных территорий Дружинского сельского поселения Омского муниципального района Омской области</t>
  </si>
  <si>
    <t>Благоустройство общественных территорий населенных территорий населенных пунктов Дружинского сельского поселения Омского муниципального района</t>
  </si>
  <si>
    <t>Обустройство мест массового отдыха населения (городских парков) Дружинского сельского поселения Омского муниципального района Омской области</t>
  </si>
  <si>
    <t>Осуществление переданных государственных полномочий Омской области по возмещению стоимости услуги по погребению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</si>
  <si>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</si>
  <si>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</si>
  <si>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Подпрограмма "Оказание качественных услуг в социально-культурной сфере, повышение их доступности для населения Дружинского сельского поселения Омского муниципального района Омской области на 2014 - 2025 годы"</t>
  </si>
  <si>
    <t>Организация, проведение и участие в областных, районных и сельских спортивных мероприятиях, соревнованиях и праздниках</t>
  </si>
  <si>
    <t>Приложение № 5</t>
  </si>
  <si>
    <t>Подпрограмма Развитие водохозяйственного комплекса Дружинского сельского поселения Омского муниципального района Омской области на 2018 - 2025 годы</t>
  </si>
  <si>
    <t>Подпрограмма "Поддержка дорожного хозяйства Дружинского сельского поселения Омского муниципального района Омской области на 2014 - 2025 годы"</t>
  </si>
  <si>
    <t>Мероприятие по организации и содержания мест захоронения</t>
  </si>
  <si>
    <t>Обеспечение проведения на территории поселений работ (оказание услуг), являющихся социально значимыми, в сфере физической культуры и спорта</t>
  </si>
  <si>
    <t>утвержденные бюджетные назначения</t>
  </si>
  <si>
    <t>всего расходов</t>
  </si>
  <si>
    <t>Исполнено</t>
  </si>
  <si>
    <t>налоговых и неналоговых доходов, поступлений нецелевого характера</t>
  </si>
  <si>
    <t>поступлений целевого характера</t>
  </si>
  <si>
    <t>исполнено</t>
  </si>
  <si>
    <t>процент исполнения</t>
  </si>
  <si>
    <t>рублей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</si>
  <si>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</si>
  <si>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</si>
  <si>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</si>
  <si>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</si>
  <si>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</si>
  <si>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</si>
  <si>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</si>
  <si>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</si>
  <si>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</si>
  <si>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ВСЕГО</t>
  </si>
  <si>
    <t xml:space="preserve">к Проекту решения Совета Дружинского сельского поселения   Омского муниципального района </t>
  </si>
  <si>
    <t>Омской области от 00.00.2025 № 00</t>
  </si>
  <si>
    <t>Предоставление иных межбюджетных трансфертов на обеспечение расходов по оплате труда работников бюджетной сферы бюджетам поселений Омского муниципального района Омской области</t>
  </si>
  <si>
    <t>Расходы на выплаты персоналу казенных учреждений</t>
  </si>
  <si>
    <t>12140</t>
  </si>
  <si>
    <t>Содержание автомобильных дорог общего пользования</t>
  </si>
  <si>
    <t>S0650</t>
  </si>
  <si>
    <t>Исполнение                                                                                                                                                                                                                                                                       расхода бюджета Дружинского сельского поселения Омского муниципального района Омской области по ведомственной структуре расходов                                                                                                                                                                                                    за 2024 год</t>
  </si>
</sst>
</file>

<file path=xl/styles.xml><?xml version="1.0" encoding="utf-8"?>
<styleSheet xmlns="http://schemas.openxmlformats.org/spreadsheetml/2006/main">
  <numFmts count="13">
    <numFmt numFmtId="164" formatCode="#,##0.00;[Red]\-#,##0.00;0.00"/>
    <numFmt numFmtId="165" formatCode="000;&quot;&quot;;&quot;&quot;"/>
    <numFmt numFmtId="166" formatCode="00000;&quot;&quot;;00000"/>
    <numFmt numFmtId="167" formatCode="00;&quot;&quot;;00"/>
    <numFmt numFmtId="168" formatCode="0;&quot;&quot;;0"/>
    <numFmt numFmtId="169" formatCode="00;&quot;&quot;;&quot;&quot;"/>
    <numFmt numFmtId="170" formatCode="000"/>
    <numFmt numFmtId="171" formatCode="0000000000"/>
    <numFmt numFmtId="172" formatCode="0000"/>
    <numFmt numFmtId="173" formatCode="000\.00\.000\.0"/>
    <numFmt numFmtId="174" formatCode="000.00"/>
    <numFmt numFmtId="175" formatCode="#,##0.0;[Red]\-#,##0.0;0.0"/>
    <numFmt numFmtId="179" formatCode="0.0"/>
  </numFmts>
  <fonts count="15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7"/>
      <color indexed="9"/>
      <name val="Arial"/>
      <family val="2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41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47">
    <xf numFmtId="0" fontId="0" fillId="0" borderId="0" xfId="0"/>
    <xf numFmtId="0" fontId="0" fillId="2" borderId="0" xfId="0" applyFill="1"/>
    <xf numFmtId="0" fontId="1" fillId="2" borderId="0" xfId="1" applyFill="1"/>
    <xf numFmtId="0" fontId="10" fillId="2" borderId="0" xfId="5" applyFont="1" applyFill="1" applyAlignment="1" applyProtection="1">
      <alignment horizontal="left"/>
      <protection hidden="1"/>
    </xf>
    <xf numFmtId="0" fontId="10" fillId="2" borderId="0" xfId="5" applyFont="1" applyFill="1" applyProtection="1">
      <protection hidden="1"/>
    </xf>
    <xf numFmtId="0" fontId="5" fillId="2" borderId="0" xfId="0" applyNumberFormat="1" applyFont="1" applyFill="1" applyAlignment="1" applyProtection="1">
      <alignment horizontal="centerContinuous"/>
      <protection hidden="1"/>
    </xf>
    <xf numFmtId="0" fontId="0" fillId="2" borderId="0" xfId="0" applyFill="1" applyProtection="1">
      <protection hidden="1"/>
    </xf>
    <xf numFmtId="0" fontId="0" fillId="2" borderId="25" xfId="0" applyNumberFormat="1" applyFont="1" applyFill="1" applyBorder="1" applyAlignment="1" applyProtection="1">
      <protection hidden="1"/>
    </xf>
    <xf numFmtId="0" fontId="0" fillId="2" borderId="2" xfId="0" applyNumberFormat="1" applyFont="1" applyFill="1" applyBorder="1" applyAlignment="1" applyProtection="1">
      <protection hidden="1"/>
    </xf>
    <xf numFmtId="0" fontId="3" fillId="2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9" xfId="0" applyNumberFormat="1" applyFont="1" applyFill="1" applyBorder="1" applyAlignment="1" applyProtection="1">
      <alignment horizontal="center" vertical="top" wrapText="1"/>
      <protection hidden="1"/>
    </xf>
    <xf numFmtId="0" fontId="3" fillId="2" borderId="0" xfId="0" applyNumberFormat="1" applyFont="1" applyFill="1" applyAlignment="1" applyProtection="1">
      <alignment horizontal="center" vertical="center" wrapText="1"/>
      <protection hidden="1"/>
    </xf>
    <xf numFmtId="0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7" xfId="0" applyNumberFormat="1" applyFont="1" applyFill="1" applyBorder="1" applyAlignment="1" applyProtection="1">
      <protection hidden="1"/>
    </xf>
    <xf numFmtId="0" fontId="4" fillId="2" borderId="18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17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20" xfId="0" applyNumberFormat="1" applyFont="1" applyFill="1" applyBorder="1" applyAlignment="1" applyProtection="1">
      <alignment horizontal="center" vertical="center"/>
      <protection hidden="1"/>
    </xf>
    <xf numFmtId="0" fontId="0" fillId="2" borderId="7" xfId="0" applyFill="1" applyBorder="1" applyProtection="1">
      <protection hidden="1"/>
    </xf>
    <xf numFmtId="170" fontId="3" fillId="2" borderId="13" xfId="0" applyNumberFormat="1" applyFont="1" applyFill="1" applyBorder="1" applyAlignment="1" applyProtection="1">
      <protection hidden="1"/>
    </xf>
    <xf numFmtId="170" fontId="3" fillId="2" borderId="13" xfId="0" applyNumberFormat="1" applyFont="1" applyFill="1" applyBorder="1" applyAlignment="1" applyProtection="1">
      <alignment wrapText="1"/>
      <protection hidden="1"/>
    </xf>
    <xf numFmtId="173" fontId="3" fillId="2" borderId="13" xfId="0" applyNumberFormat="1" applyFont="1" applyFill="1" applyBorder="1" applyAlignment="1" applyProtection="1">
      <protection hidden="1"/>
    </xf>
    <xf numFmtId="0" fontId="3" fillId="2" borderId="13" xfId="0" applyNumberFormat="1" applyFont="1" applyFill="1" applyBorder="1" applyAlignment="1" applyProtection="1">
      <alignment horizontal="left" vertical="top" wrapText="1"/>
      <protection hidden="1"/>
    </xf>
    <xf numFmtId="172" fontId="3" fillId="2" borderId="13" xfId="0" applyNumberFormat="1" applyFont="1" applyFill="1" applyBorder="1" applyAlignment="1" applyProtection="1">
      <protection hidden="1"/>
    </xf>
    <xf numFmtId="171" fontId="3" fillId="2" borderId="13" xfId="0" applyNumberFormat="1" applyFont="1" applyFill="1" applyBorder="1" applyAlignment="1" applyProtection="1">
      <protection hidden="1"/>
    </xf>
    <xf numFmtId="170" fontId="8" fillId="2" borderId="10" xfId="0" applyNumberFormat="1" applyFont="1" applyFill="1" applyBorder="1" applyAlignment="1" applyProtection="1">
      <alignment horizontal="center" vertical="center"/>
      <protection hidden="1"/>
    </xf>
    <xf numFmtId="169" fontId="8" fillId="2" borderId="10" xfId="0" applyNumberFormat="1" applyFont="1" applyFill="1" applyBorder="1" applyAlignment="1" applyProtection="1">
      <alignment horizontal="center" vertical="center"/>
      <protection hidden="1"/>
    </xf>
    <xf numFmtId="167" fontId="8" fillId="2" borderId="10" xfId="0" applyNumberFormat="1" applyFont="1" applyFill="1" applyBorder="1" applyAlignment="1" applyProtection="1">
      <alignment horizontal="center" vertical="center"/>
      <protection hidden="1"/>
    </xf>
    <xf numFmtId="168" fontId="8" fillId="2" borderId="10" xfId="0" applyNumberFormat="1" applyFont="1" applyFill="1" applyBorder="1" applyAlignment="1" applyProtection="1">
      <alignment horizontal="center" vertical="center"/>
      <protection hidden="1"/>
    </xf>
    <xf numFmtId="166" fontId="8" fillId="2" borderId="10" xfId="0" applyNumberFormat="1" applyFont="1" applyFill="1" applyBorder="1" applyAlignment="1" applyProtection="1">
      <alignment horizontal="center" vertical="center"/>
      <protection hidden="1"/>
    </xf>
    <xf numFmtId="165" fontId="8" fillId="2" borderId="10" xfId="0" applyNumberFormat="1" applyFont="1" applyFill="1" applyBorder="1" applyAlignment="1" applyProtection="1">
      <alignment horizontal="center" vertical="center"/>
      <protection hidden="1"/>
    </xf>
    <xf numFmtId="0" fontId="8" fillId="2" borderId="11" xfId="0" applyNumberFormat="1" applyFont="1" applyFill="1" applyBorder="1" applyAlignment="1" applyProtection="1">
      <alignment horizontal="center"/>
      <protection hidden="1"/>
    </xf>
    <xf numFmtId="164" fontId="8" fillId="2" borderId="10" xfId="0" applyNumberFormat="1" applyFont="1" applyFill="1" applyBorder="1" applyAlignment="1" applyProtection="1">
      <alignment horizontal="center" vertical="center"/>
      <protection hidden="1"/>
    </xf>
    <xf numFmtId="170" fontId="7" fillId="2" borderId="9" xfId="0" applyNumberFormat="1" applyFont="1" applyFill="1" applyBorder="1" applyAlignment="1" applyProtection="1">
      <protection hidden="1"/>
    </xf>
    <xf numFmtId="170" fontId="7" fillId="2" borderId="10" xfId="0" applyNumberFormat="1" applyFont="1" applyFill="1" applyBorder="1" applyAlignment="1" applyProtection="1">
      <alignment horizontal="center" vertical="center"/>
      <protection hidden="1"/>
    </xf>
    <xf numFmtId="169" fontId="7" fillId="2" borderId="10" xfId="0" applyNumberFormat="1" applyFont="1" applyFill="1" applyBorder="1" applyAlignment="1" applyProtection="1">
      <alignment horizontal="center" vertical="center"/>
      <protection hidden="1"/>
    </xf>
    <xf numFmtId="167" fontId="7" fillId="2" borderId="10" xfId="0" applyNumberFormat="1" applyFont="1" applyFill="1" applyBorder="1" applyAlignment="1" applyProtection="1">
      <alignment horizontal="center" vertical="center"/>
      <protection hidden="1"/>
    </xf>
    <xf numFmtId="168" fontId="7" fillId="2" borderId="10" xfId="0" applyNumberFormat="1" applyFont="1" applyFill="1" applyBorder="1" applyAlignment="1" applyProtection="1">
      <alignment horizontal="center" vertical="center"/>
      <protection hidden="1"/>
    </xf>
    <xf numFmtId="166" fontId="7" fillId="2" borderId="10" xfId="0" applyNumberFormat="1" applyFont="1" applyFill="1" applyBorder="1" applyAlignment="1" applyProtection="1">
      <alignment horizontal="center" vertical="center"/>
      <protection hidden="1"/>
    </xf>
    <xf numFmtId="165" fontId="7" fillId="2" borderId="10" xfId="0" applyNumberFormat="1" applyFont="1" applyFill="1" applyBorder="1" applyAlignment="1" applyProtection="1">
      <alignment horizontal="center" vertical="center"/>
      <protection hidden="1"/>
    </xf>
    <xf numFmtId="0" fontId="7" fillId="2" borderId="11" xfId="0" applyNumberFormat="1" applyFont="1" applyFill="1" applyBorder="1" applyAlignment="1" applyProtection="1">
      <alignment horizontal="center"/>
      <protection hidden="1"/>
    </xf>
    <xf numFmtId="164" fontId="7" fillId="2" borderId="10" xfId="0" applyNumberFormat="1" applyFont="1" applyFill="1" applyBorder="1" applyAlignment="1" applyProtection="1">
      <alignment horizontal="center" vertical="center"/>
      <protection hidden="1"/>
    </xf>
    <xf numFmtId="175" fontId="7" fillId="2" borderId="10" xfId="0" applyNumberFormat="1" applyFont="1" applyFill="1" applyBorder="1" applyAlignment="1" applyProtection="1">
      <alignment horizontal="center" vertical="center"/>
      <protection hidden="1"/>
    </xf>
    <xf numFmtId="170" fontId="7" fillId="2" borderId="12" xfId="0" applyNumberFormat="1" applyFont="1" applyFill="1" applyBorder="1" applyAlignment="1" applyProtection="1">
      <alignment wrapText="1"/>
      <protection hidden="1"/>
    </xf>
    <xf numFmtId="170" fontId="7" fillId="2" borderId="9" xfId="0" applyNumberFormat="1" applyFont="1" applyFill="1" applyBorder="1" applyAlignment="1" applyProtection="1">
      <alignment wrapText="1"/>
      <protection hidden="1"/>
    </xf>
    <xf numFmtId="49" fontId="7" fillId="2" borderId="10" xfId="0" applyNumberFormat="1" applyFont="1" applyFill="1" applyBorder="1" applyAlignment="1" applyProtection="1">
      <alignment horizontal="center" vertical="center"/>
      <protection hidden="1"/>
    </xf>
    <xf numFmtId="170" fontId="7" fillId="2" borderId="29" xfId="0" applyNumberFormat="1" applyFont="1" applyFill="1" applyBorder="1" applyAlignment="1" applyProtection="1">
      <alignment horizontal="center" vertical="center"/>
      <protection hidden="1"/>
    </xf>
    <xf numFmtId="169" fontId="7" fillId="2" borderId="29" xfId="0" applyNumberFormat="1" applyFont="1" applyFill="1" applyBorder="1" applyAlignment="1" applyProtection="1">
      <alignment horizontal="center" vertical="center"/>
      <protection hidden="1"/>
    </xf>
    <xf numFmtId="167" fontId="7" fillId="2" borderId="29" xfId="0" applyNumberFormat="1" applyFont="1" applyFill="1" applyBorder="1" applyAlignment="1" applyProtection="1">
      <alignment horizontal="center" vertical="center"/>
      <protection hidden="1"/>
    </xf>
    <xf numFmtId="168" fontId="7" fillId="2" borderId="29" xfId="0" applyNumberFormat="1" applyFont="1" applyFill="1" applyBorder="1" applyAlignment="1" applyProtection="1">
      <alignment horizontal="center" vertical="center"/>
      <protection hidden="1"/>
    </xf>
    <xf numFmtId="166" fontId="7" fillId="2" borderId="29" xfId="0" applyNumberFormat="1" applyFont="1" applyFill="1" applyBorder="1" applyAlignment="1" applyProtection="1">
      <alignment horizontal="center" vertical="center"/>
      <protection hidden="1"/>
    </xf>
    <xf numFmtId="165" fontId="7" fillId="2" borderId="29" xfId="0" applyNumberFormat="1" applyFont="1" applyFill="1" applyBorder="1" applyAlignment="1" applyProtection="1">
      <alignment horizontal="center" vertical="center"/>
      <protection hidden="1"/>
    </xf>
    <xf numFmtId="0" fontId="7" fillId="2" borderId="32" xfId="0" applyNumberFormat="1" applyFont="1" applyFill="1" applyBorder="1" applyAlignment="1" applyProtection="1">
      <alignment horizontal="center"/>
      <protection hidden="1"/>
    </xf>
    <xf numFmtId="164" fontId="7" fillId="2" borderId="29" xfId="0" applyNumberFormat="1" applyFont="1" applyFill="1" applyBorder="1" applyAlignment="1" applyProtection="1">
      <alignment horizontal="center" vertical="center"/>
      <protection hidden="1"/>
    </xf>
    <xf numFmtId="170" fontId="7" fillId="2" borderId="30" xfId="0" applyNumberFormat="1" applyFont="1" applyFill="1" applyBorder="1" applyAlignment="1" applyProtection="1">
      <alignment wrapText="1"/>
      <protection hidden="1"/>
    </xf>
    <xf numFmtId="170" fontId="7" fillId="2" borderId="33" xfId="0" applyNumberFormat="1" applyFont="1" applyFill="1" applyBorder="1" applyAlignment="1" applyProtection="1">
      <alignment wrapText="1"/>
      <protection hidden="1"/>
    </xf>
    <xf numFmtId="174" fontId="7" fillId="2" borderId="33" xfId="0" applyNumberFormat="1" applyFont="1" applyFill="1" applyBorder="1" applyAlignment="1" applyProtection="1">
      <alignment horizontal="center" wrapText="1"/>
      <protection hidden="1"/>
    </xf>
    <xf numFmtId="170" fontId="7" fillId="2" borderId="31" xfId="0" applyNumberFormat="1" applyFont="1" applyFill="1" applyBorder="1" applyAlignment="1" applyProtection="1">
      <alignment wrapText="1"/>
      <protection hidden="1"/>
    </xf>
    <xf numFmtId="174" fontId="7" fillId="2" borderId="31" xfId="0" applyNumberFormat="1" applyFont="1" applyFill="1" applyBorder="1" applyAlignment="1" applyProtection="1">
      <alignment horizontal="center" wrapText="1"/>
      <protection hidden="1"/>
    </xf>
    <xf numFmtId="170" fontId="7" fillId="2" borderId="34" xfId="0" applyNumberFormat="1" applyFont="1" applyFill="1" applyBorder="1" applyAlignment="1" applyProtection="1">
      <alignment wrapText="1"/>
      <protection hidden="1"/>
    </xf>
    <xf numFmtId="0" fontId="7" fillId="2" borderId="36" xfId="0" applyNumberFormat="1" applyFont="1" applyFill="1" applyBorder="1" applyAlignment="1" applyProtection="1">
      <alignment horizontal="center"/>
      <protection hidden="1"/>
    </xf>
    <xf numFmtId="164" fontId="7" fillId="2" borderId="35" xfId="0" applyNumberFormat="1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Protection="1">
      <protection hidden="1"/>
    </xf>
    <xf numFmtId="0" fontId="11" fillId="2" borderId="27" xfId="0" applyNumberFormat="1" applyFont="1" applyFill="1" applyBorder="1" applyAlignment="1" applyProtection="1">
      <protection hidden="1"/>
    </xf>
    <xf numFmtId="0" fontId="11" fillId="2" borderId="27" xfId="0" applyNumberFormat="1" applyFont="1" applyFill="1" applyBorder="1" applyAlignment="1" applyProtection="1">
      <alignment horizontal="center"/>
      <protection hidden="1"/>
    </xf>
    <xf numFmtId="0" fontId="11" fillId="2" borderId="28" xfId="0" applyNumberFormat="1" applyFont="1" applyFill="1" applyBorder="1" applyAlignment="1" applyProtection="1">
      <alignment horizontal="center"/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164" fontId="7" fillId="2" borderId="5" xfId="0" applyNumberFormat="1" applyFont="1" applyFill="1" applyBorder="1" applyAlignment="1" applyProtection="1">
      <alignment horizontal="center" vertical="center"/>
      <protection hidden="1"/>
    </xf>
    <xf numFmtId="4" fontId="8" fillId="2" borderId="26" xfId="0" applyNumberFormat="1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Protection="1">
      <protection hidden="1"/>
    </xf>
    <xf numFmtId="0" fontId="2" fillId="2" borderId="0" xfId="0" applyNumberFormat="1" applyFont="1" applyFill="1" applyAlignment="1" applyProtection="1">
      <protection hidden="1"/>
    </xf>
    <xf numFmtId="0" fontId="2" fillId="2" borderId="0" xfId="0" applyNumberFormat="1" applyFont="1" applyFill="1" applyAlignment="1" applyProtection="1">
      <alignment horizontal="center"/>
      <protection hidden="1"/>
    </xf>
    <xf numFmtId="0" fontId="2" fillId="2" borderId="1" xfId="0" applyNumberFormat="1" applyFont="1" applyFill="1" applyBorder="1" applyAlignment="1" applyProtection="1">
      <alignment horizontal="center"/>
      <protection hidden="1"/>
    </xf>
    <xf numFmtId="170" fontId="7" fillId="2" borderId="12" xfId="0" applyNumberFormat="1" applyFont="1" applyFill="1" applyBorder="1" applyAlignment="1" applyProtection="1">
      <alignment wrapText="1"/>
      <protection hidden="1"/>
    </xf>
    <xf numFmtId="170" fontId="7" fillId="2" borderId="9" xfId="0" applyNumberFormat="1" applyFont="1" applyFill="1" applyBorder="1" applyAlignment="1" applyProtection="1">
      <alignment wrapText="1"/>
      <protection hidden="1"/>
    </xf>
    <xf numFmtId="170" fontId="2" fillId="2" borderId="9" xfId="0" applyNumberFormat="1" applyFont="1" applyFill="1" applyBorder="1" applyAlignment="1" applyProtection="1">
      <alignment wrapText="1"/>
      <protection hidden="1"/>
    </xf>
    <xf numFmtId="49" fontId="2" fillId="2" borderId="10" xfId="0" applyNumberFormat="1" applyFont="1" applyFill="1" applyBorder="1" applyAlignment="1" applyProtection="1">
      <alignment horizontal="center" vertical="center"/>
      <protection hidden="1"/>
    </xf>
    <xf numFmtId="170" fontId="2" fillId="2" borderId="9" xfId="0" applyNumberFormat="1" applyFont="1" applyFill="1" applyBorder="1" applyAlignment="1" applyProtection="1">
      <alignment vertical="center" wrapText="1"/>
      <protection hidden="1"/>
    </xf>
    <xf numFmtId="170" fontId="7" fillId="2" borderId="12" xfId="0" applyNumberFormat="1" applyFont="1" applyFill="1" applyBorder="1" applyAlignment="1" applyProtection="1">
      <alignment wrapText="1"/>
      <protection hidden="1"/>
    </xf>
    <xf numFmtId="170" fontId="2" fillId="2" borderId="12" xfId="0" applyNumberFormat="1" applyFont="1" applyFill="1" applyBorder="1" applyAlignment="1" applyProtection="1">
      <alignment wrapText="1"/>
      <protection hidden="1"/>
    </xf>
    <xf numFmtId="0" fontId="4" fillId="2" borderId="41" xfId="0" applyNumberFormat="1" applyFont="1" applyFill="1" applyBorder="1" applyAlignment="1" applyProtection="1">
      <alignment horizontal="center" vertical="center"/>
      <protection hidden="1"/>
    </xf>
    <xf numFmtId="49" fontId="2" fillId="2" borderId="14" xfId="0" applyNumberFormat="1" applyFont="1" applyFill="1" applyBorder="1" applyAlignment="1" applyProtection="1">
      <alignment horizontal="center" vertical="center"/>
      <protection hidden="1"/>
    </xf>
    <xf numFmtId="49" fontId="2" fillId="2" borderId="37" xfId="0" applyNumberFormat="1" applyFont="1" applyFill="1" applyBorder="1" applyAlignment="1" applyProtection="1">
      <alignment horizontal="center" vertical="center"/>
      <protection hidden="1"/>
    </xf>
    <xf numFmtId="49" fontId="2" fillId="2" borderId="15" xfId="0" applyNumberFormat="1" applyFont="1" applyFill="1" applyBorder="1" applyAlignment="1" applyProtection="1">
      <alignment horizontal="center" vertical="center" wrapText="1"/>
      <protection hidden="1"/>
    </xf>
    <xf numFmtId="49" fontId="2" fillId="2" borderId="38" xfId="0" applyNumberFormat="1" applyFont="1" applyFill="1" applyBorder="1" applyAlignment="1">
      <alignment horizontal="center" vertical="center"/>
    </xf>
    <xf numFmtId="49" fontId="2" fillId="2" borderId="35" xfId="0" applyNumberFormat="1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left" textRotation="90" wrapText="1"/>
    </xf>
    <xf numFmtId="0" fontId="10" fillId="2" borderId="21" xfId="0" applyFont="1" applyFill="1" applyBorder="1" applyAlignment="1">
      <alignment horizontal="left" textRotation="90"/>
    </xf>
    <xf numFmtId="49" fontId="10" fillId="3" borderId="21" xfId="0" applyNumberFormat="1" applyFont="1" applyFill="1" applyBorder="1" applyAlignment="1">
      <alignment horizontal="left" textRotation="90" wrapText="1" shrinkToFit="1"/>
    </xf>
    <xf numFmtId="2" fontId="3" fillId="2" borderId="31" xfId="0" applyNumberFormat="1" applyFont="1" applyFill="1" applyBorder="1" applyAlignment="1">
      <alignment vertical="center"/>
    </xf>
    <xf numFmtId="2" fontId="3" fillId="2" borderId="33" xfId="0" applyNumberFormat="1" applyFont="1" applyFill="1" applyBorder="1" applyAlignment="1">
      <alignment vertical="center"/>
    </xf>
    <xf numFmtId="2" fontId="3" fillId="2" borderId="21" xfId="0" applyNumberFormat="1" applyFont="1" applyFill="1" applyBorder="1" applyAlignment="1">
      <alignment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5" fillId="2" borderId="26" xfId="0" applyFont="1" applyFill="1" applyBorder="1" applyProtection="1">
      <protection hidden="1"/>
    </xf>
    <xf numFmtId="0" fontId="6" fillId="2" borderId="0" xfId="0" applyFont="1" applyFill="1" applyAlignment="1">
      <alignment horizontal="right"/>
    </xf>
    <xf numFmtId="0" fontId="12" fillId="2" borderId="0" xfId="1" applyFont="1" applyFill="1" applyAlignment="1">
      <alignment horizontal="right" wrapText="1"/>
    </xf>
    <xf numFmtId="0" fontId="10" fillId="2" borderId="0" xfId="5" applyFont="1" applyFill="1" applyAlignment="1" applyProtection="1">
      <alignment horizontal="right"/>
      <protection hidden="1"/>
    </xf>
    <xf numFmtId="0" fontId="12" fillId="2" borderId="0" xfId="1" applyFont="1" applyFill="1" applyAlignment="1">
      <alignment horizontal="right"/>
    </xf>
    <xf numFmtId="2" fontId="13" fillId="2" borderId="0" xfId="4" applyNumberFormat="1" applyFont="1" applyFill="1" applyAlignment="1" applyProtection="1">
      <alignment horizontal="center" vertical="center" wrapText="1"/>
      <protection hidden="1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49" fontId="10" fillId="3" borderId="22" xfId="0" applyNumberFormat="1" applyFont="1" applyFill="1" applyBorder="1" applyAlignment="1">
      <alignment horizontal="center" vertical="top" wrapText="1" shrinkToFit="1"/>
    </xf>
    <xf numFmtId="49" fontId="10" fillId="3" borderId="16" xfId="0" applyNumberFormat="1" applyFont="1" applyFill="1" applyBorder="1" applyAlignment="1">
      <alignment horizontal="center" vertical="top" wrapText="1" shrinkToFit="1"/>
    </xf>
    <xf numFmtId="0" fontId="10" fillId="2" borderId="42" xfId="0" applyFont="1" applyFill="1" applyBorder="1" applyAlignment="1">
      <alignment horizontal="center" wrapText="1"/>
    </xf>
    <xf numFmtId="0" fontId="10" fillId="3" borderId="22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center" wrapText="1"/>
    </xf>
    <xf numFmtId="0" fontId="3" fillId="2" borderId="8" xfId="0" applyNumberFormat="1" applyFont="1" applyFill="1" applyBorder="1" applyAlignment="1" applyProtection="1">
      <alignment horizontal="center" vertical="top" wrapText="1"/>
      <protection hidden="1"/>
    </xf>
    <xf numFmtId="0" fontId="3" fillId="2" borderId="39" xfId="0" applyNumberFormat="1" applyFont="1" applyFill="1" applyBorder="1" applyAlignment="1" applyProtection="1">
      <alignment horizontal="center" vertical="top" wrapText="1"/>
      <protection hidden="1"/>
    </xf>
    <xf numFmtId="0" fontId="3" fillId="2" borderId="24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2" borderId="19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2" borderId="40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2" borderId="25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2" borderId="8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2" borderId="39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2" borderId="23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2" borderId="7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2" borderId="3" xfId="0" applyNumberFormat="1" applyFont="1" applyFill="1" applyBorder="1" applyAlignment="1" applyProtection="1">
      <alignment horizontal="center" vertical="center" textRotation="90" wrapText="1"/>
      <protection hidden="1"/>
    </xf>
    <xf numFmtId="0" fontId="3" fillId="2" borderId="25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9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4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19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40" xfId="0" applyNumberFormat="1" applyFont="1" applyFill="1" applyBorder="1" applyAlignment="1" applyProtection="1">
      <alignment horizontal="center" vertical="center" wrapText="1"/>
      <protection hidden="1"/>
    </xf>
    <xf numFmtId="170" fontId="7" fillId="2" borderId="12" xfId="0" applyNumberFormat="1" applyFont="1" applyFill="1" applyBorder="1" applyAlignment="1" applyProtection="1">
      <alignment wrapText="1"/>
      <protection hidden="1"/>
    </xf>
    <xf numFmtId="170" fontId="7" fillId="2" borderId="30" xfId="0" applyNumberFormat="1" applyFont="1" applyFill="1" applyBorder="1" applyAlignment="1" applyProtection="1">
      <alignment wrapText="1"/>
      <protection hidden="1"/>
    </xf>
    <xf numFmtId="170" fontId="7" fillId="2" borderId="9" xfId="0" applyNumberFormat="1" applyFont="1" applyFill="1" applyBorder="1" applyAlignment="1" applyProtection="1">
      <alignment wrapText="1"/>
      <protection hidden="1"/>
    </xf>
    <xf numFmtId="170" fontId="2" fillId="2" borderId="12" xfId="0" applyNumberFormat="1" applyFont="1" applyFill="1" applyBorder="1" applyAlignment="1" applyProtection="1">
      <alignment wrapText="1"/>
      <protection hidden="1"/>
    </xf>
    <xf numFmtId="170" fontId="3" fillId="2" borderId="12" xfId="0" applyNumberFormat="1" applyFont="1" applyFill="1" applyBorder="1" applyAlignment="1" applyProtection="1">
      <alignment wrapText="1"/>
      <protection hidden="1"/>
    </xf>
    <xf numFmtId="170" fontId="3" fillId="2" borderId="9" xfId="0" applyNumberFormat="1" applyFont="1" applyFill="1" applyBorder="1" applyAlignment="1" applyProtection="1">
      <alignment wrapText="1"/>
      <protection hidden="1"/>
    </xf>
    <xf numFmtId="0" fontId="3" fillId="2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27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0" xfId="1" applyFill="1" applyAlignment="1">
      <alignment horizontal="center"/>
    </xf>
    <xf numFmtId="170" fontId="8" fillId="2" borderId="12" xfId="0" applyNumberFormat="1" applyFont="1" applyFill="1" applyBorder="1" applyAlignment="1" applyProtection="1">
      <alignment wrapText="1"/>
      <protection hidden="1"/>
    </xf>
    <xf numFmtId="170" fontId="8" fillId="2" borderId="9" xfId="0" applyNumberFormat="1" applyFont="1" applyFill="1" applyBorder="1" applyAlignment="1" applyProtection="1">
      <alignment wrapText="1"/>
      <protection hidden="1"/>
    </xf>
    <xf numFmtId="0" fontId="14" fillId="0" borderId="9" xfId="0" applyNumberFormat="1" applyFont="1" applyBorder="1" applyAlignment="1">
      <alignment vertical="center" wrapText="1"/>
    </xf>
    <xf numFmtId="0" fontId="14" fillId="0" borderId="31" xfId="0" applyNumberFormat="1" applyFont="1" applyBorder="1" applyAlignment="1">
      <alignment vertical="center" wrapText="1"/>
    </xf>
    <xf numFmtId="49" fontId="14" fillId="0" borderId="31" xfId="0" applyNumberFormat="1" applyFont="1" applyBorder="1" applyAlignment="1">
      <alignment vertical="center" wrapText="1"/>
    </xf>
    <xf numFmtId="179" fontId="3" fillId="2" borderId="31" xfId="0" applyNumberFormat="1" applyFont="1" applyFill="1" applyBorder="1" applyAlignment="1">
      <alignment vertical="center"/>
    </xf>
    <xf numFmtId="166" fontId="2" fillId="2" borderId="10" xfId="0" applyNumberFormat="1" applyFont="1" applyFill="1" applyBorder="1" applyAlignment="1" applyProtection="1">
      <alignment horizontal="center" vertical="center"/>
      <protection hidden="1"/>
    </xf>
  </cellXfs>
  <cellStyles count="8">
    <cellStyle name="TableStyleLight1" xfId="5"/>
    <cellStyle name="Обычный" xfId="0" builtinId="0"/>
    <cellStyle name="Обычный 2" xfId="1"/>
    <cellStyle name="Обычный 2 2" xfId="2"/>
    <cellStyle name="Обычный 2 2 2" xfId="3"/>
    <cellStyle name="Обычный 2 2 2 2" xfId="4"/>
    <cellStyle name="Обычный 2 3" xfId="6"/>
    <cellStyle name="Обычный 2 4" xfId="7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257"/>
  <sheetViews>
    <sheetView showGridLines="0" tabSelected="1" view="pageBreakPreview" topLeftCell="A226" zoomScale="90" zoomScaleNormal="90" zoomScaleSheetLayoutView="90" workbookViewId="0">
      <selection activeCell="AL12" sqref="AL12"/>
    </sheetView>
  </sheetViews>
  <sheetFormatPr defaultRowHeight="12.75"/>
  <cols>
    <col min="1" max="1" width="0.85546875" style="1" customWidth="1"/>
    <col min="2" max="15" width="0" style="1" hidden="1" customWidth="1"/>
    <col min="16" max="16" width="42.85546875" style="1" customWidth="1"/>
    <col min="17" max="19" width="4.28515625" style="1" customWidth="1"/>
    <col min="20" max="20" width="3.5703125" style="1" customWidth="1"/>
    <col min="21" max="21" width="2.85546875" style="1" customWidth="1"/>
    <col min="22" max="22" width="3.5703125" style="1" customWidth="1"/>
    <col min="23" max="23" width="6.85546875" style="1" customWidth="1"/>
    <col min="24" max="24" width="5.28515625" style="1" customWidth="1"/>
    <col min="25" max="25" width="2.140625" style="1" hidden="1" customWidth="1"/>
    <col min="26" max="26" width="1.42578125" style="1" hidden="1" customWidth="1"/>
    <col min="27" max="27" width="12.5703125" style="1" customWidth="1"/>
    <col min="28" max="28" width="12.85546875" style="1" customWidth="1"/>
    <col min="29" max="29" width="7" style="1" customWidth="1"/>
    <col min="30" max="30" width="13" style="1" customWidth="1"/>
    <col min="31" max="31" width="11.7109375" style="1" customWidth="1"/>
    <col min="32" max="32" width="9.140625" style="1" customWidth="1"/>
    <col min="33" max="33" width="11.7109375" style="1" customWidth="1"/>
    <col min="34" max="34" width="12" style="1" customWidth="1"/>
    <col min="35" max="226" width="9.140625" style="1" customWidth="1"/>
    <col min="227" max="16384" width="9.140625" style="1"/>
  </cols>
  <sheetData>
    <row r="1" spans="1:35" ht="15">
      <c r="P1" s="2"/>
      <c r="Q1" s="2"/>
      <c r="R1" s="2"/>
      <c r="S1" s="2"/>
      <c r="T1" s="2"/>
      <c r="U1" s="2"/>
      <c r="V1" s="2"/>
      <c r="W1" s="2"/>
      <c r="X1" s="3"/>
      <c r="Y1" s="2"/>
      <c r="Z1" s="2"/>
      <c r="AA1" s="98" t="s">
        <v>167</v>
      </c>
      <c r="AB1" s="98"/>
      <c r="AC1" s="98"/>
      <c r="AD1" s="98"/>
      <c r="AE1" s="98"/>
      <c r="AF1" s="98"/>
      <c r="AG1" s="98"/>
      <c r="AH1" s="98"/>
    </row>
    <row r="2" spans="1:35" ht="21" customHeight="1">
      <c r="P2" s="96" t="s">
        <v>190</v>
      </c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</row>
    <row r="3" spans="1:35" ht="15" hidden="1">
      <c r="P3" s="2"/>
      <c r="Q3" s="2"/>
      <c r="R3" s="2"/>
      <c r="S3" s="2"/>
      <c r="T3" s="2"/>
      <c r="U3" s="2"/>
      <c r="V3" s="2"/>
      <c r="W3" s="2"/>
      <c r="X3" s="4" t="s">
        <v>130</v>
      </c>
      <c r="Y3" s="2"/>
      <c r="Z3" s="2"/>
      <c r="AA3" s="139"/>
      <c r="AB3" s="139"/>
      <c r="AC3" s="139"/>
    </row>
    <row r="4" spans="1:35" ht="14.25" customHeight="1">
      <c r="P4" s="97" t="s">
        <v>191</v>
      </c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</row>
    <row r="5" spans="1:35" ht="15">
      <c r="P5" s="2"/>
      <c r="Q5" s="2"/>
      <c r="R5" s="2"/>
      <c r="S5" s="2"/>
      <c r="T5" s="2"/>
      <c r="U5" s="2"/>
      <c r="V5" s="2"/>
      <c r="W5" s="2"/>
      <c r="X5" s="4"/>
      <c r="Y5" s="2"/>
      <c r="Z5" s="2"/>
      <c r="AA5" s="2"/>
      <c r="AB5" s="2"/>
      <c r="AC5" s="2"/>
    </row>
    <row r="6" spans="1:35" ht="12.75" customHeight="1">
      <c r="P6" s="99" t="s">
        <v>197</v>
      </c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</row>
    <row r="7" spans="1:35" ht="48" customHeight="1"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</row>
    <row r="8" spans="1:35" ht="12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6"/>
      <c r="AC8" s="6"/>
      <c r="AG8" s="95" t="s">
        <v>179</v>
      </c>
      <c r="AH8" s="95"/>
      <c r="AI8" s="95"/>
    </row>
    <row r="9" spans="1:35" ht="409.6" hidden="1" customHeight="1" thickBo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35" ht="34.5" customHeight="1" thickBo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110" t="s">
        <v>129</v>
      </c>
      <c r="R10" s="113" t="s">
        <v>128</v>
      </c>
      <c r="S10" s="116" t="s">
        <v>127</v>
      </c>
      <c r="T10" s="119" t="s">
        <v>126</v>
      </c>
      <c r="U10" s="120"/>
      <c r="V10" s="120"/>
      <c r="W10" s="121"/>
      <c r="X10" s="128" t="s">
        <v>125</v>
      </c>
      <c r="Y10" s="8"/>
      <c r="Z10" s="9" t="s">
        <v>124</v>
      </c>
      <c r="AA10" s="137" t="s">
        <v>173</v>
      </c>
      <c r="AB10" s="138"/>
      <c r="AC10" s="138"/>
      <c r="AD10" s="100" t="s">
        <v>173</v>
      </c>
      <c r="AE10" s="101"/>
      <c r="AF10" s="101"/>
      <c r="AG10" s="101"/>
      <c r="AH10" s="101"/>
      <c r="AI10" s="102"/>
    </row>
    <row r="11" spans="1:35" ht="60" customHeight="1" thickBot="1">
      <c r="A11" s="6"/>
      <c r="B11" s="10" t="s">
        <v>123</v>
      </c>
      <c r="C11" s="10" t="s">
        <v>123</v>
      </c>
      <c r="D11" s="10" t="s">
        <v>123</v>
      </c>
      <c r="E11" s="10"/>
      <c r="F11" s="10" t="s">
        <v>123</v>
      </c>
      <c r="G11" s="10" t="s">
        <v>123</v>
      </c>
      <c r="H11" s="10"/>
      <c r="I11" s="10"/>
      <c r="J11" s="10"/>
      <c r="K11" s="10"/>
      <c r="L11" s="10" t="s">
        <v>123</v>
      </c>
      <c r="M11" s="10" t="s">
        <v>123</v>
      </c>
      <c r="N11" s="10" t="s">
        <v>123</v>
      </c>
      <c r="O11" s="10" t="s">
        <v>123</v>
      </c>
      <c r="P11" s="108" t="s">
        <v>123</v>
      </c>
      <c r="Q11" s="111"/>
      <c r="R11" s="114"/>
      <c r="S11" s="117"/>
      <c r="T11" s="122"/>
      <c r="U11" s="123"/>
      <c r="V11" s="123"/>
      <c r="W11" s="124"/>
      <c r="X11" s="129"/>
      <c r="Y11" s="11" t="s">
        <v>122</v>
      </c>
      <c r="Z11" s="12" t="s">
        <v>121</v>
      </c>
      <c r="AA11" s="128" t="s">
        <v>172</v>
      </c>
      <c r="AB11" s="128" t="s">
        <v>174</v>
      </c>
      <c r="AC11" s="128" t="s">
        <v>120</v>
      </c>
      <c r="AD11" s="103" t="s">
        <v>175</v>
      </c>
      <c r="AE11" s="104"/>
      <c r="AF11" s="105"/>
      <c r="AG11" s="106" t="s">
        <v>176</v>
      </c>
      <c r="AH11" s="107"/>
      <c r="AI11" s="105"/>
    </row>
    <row r="12" spans="1:35" ht="82.5" customHeight="1" thickBot="1">
      <c r="A12" s="13"/>
      <c r="B12" s="14">
        <v>1</v>
      </c>
      <c r="C12" s="14"/>
      <c r="D12" s="14"/>
      <c r="E12" s="14"/>
      <c r="F12" s="15">
        <v>1</v>
      </c>
      <c r="G12" s="15">
        <v>1</v>
      </c>
      <c r="H12" s="15"/>
      <c r="I12" s="15"/>
      <c r="J12" s="15"/>
      <c r="K12" s="15"/>
      <c r="L12" s="15">
        <v>1</v>
      </c>
      <c r="M12" s="15">
        <v>1</v>
      </c>
      <c r="N12" s="15">
        <v>1</v>
      </c>
      <c r="O12" s="15">
        <v>1</v>
      </c>
      <c r="P12" s="109"/>
      <c r="Q12" s="112"/>
      <c r="R12" s="115"/>
      <c r="S12" s="118"/>
      <c r="T12" s="125"/>
      <c r="U12" s="126"/>
      <c r="V12" s="126"/>
      <c r="W12" s="127"/>
      <c r="X12" s="130"/>
      <c r="Y12" s="16"/>
      <c r="Z12" s="79"/>
      <c r="AA12" s="130"/>
      <c r="AB12" s="130"/>
      <c r="AC12" s="130"/>
      <c r="AD12" s="87" t="s">
        <v>172</v>
      </c>
      <c r="AE12" s="87" t="s">
        <v>177</v>
      </c>
      <c r="AF12" s="85" t="s">
        <v>178</v>
      </c>
      <c r="AG12" s="87" t="s">
        <v>172</v>
      </c>
      <c r="AH12" s="87" t="s">
        <v>177</v>
      </c>
      <c r="AI12" s="86" t="s">
        <v>178</v>
      </c>
    </row>
    <row r="13" spans="1:35" ht="12.75" customHeight="1">
      <c r="A13" s="17"/>
      <c r="B13" s="18" t="s">
        <v>2</v>
      </c>
      <c r="C13" s="19"/>
      <c r="D13" s="20"/>
      <c r="E13" s="21"/>
      <c r="F13" s="22"/>
      <c r="G13" s="22"/>
      <c r="H13" s="23"/>
      <c r="I13" s="23"/>
      <c r="J13" s="23"/>
      <c r="K13" s="23"/>
      <c r="L13" s="18"/>
      <c r="M13" s="18"/>
      <c r="N13" s="18"/>
      <c r="O13" s="18"/>
      <c r="P13" s="82">
        <v>1</v>
      </c>
      <c r="Q13" s="80">
        <v>2</v>
      </c>
      <c r="R13" s="80">
        <v>3</v>
      </c>
      <c r="S13" s="80">
        <v>4</v>
      </c>
      <c r="T13" s="80">
        <v>5</v>
      </c>
      <c r="U13" s="80">
        <v>6</v>
      </c>
      <c r="V13" s="80">
        <v>7</v>
      </c>
      <c r="W13" s="80">
        <v>8</v>
      </c>
      <c r="X13" s="80">
        <v>9</v>
      </c>
      <c r="Y13" s="80"/>
      <c r="Z13" s="80"/>
      <c r="AA13" s="80" t="s">
        <v>180</v>
      </c>
      <c r="AB13" s="80" t="s">
        <v>181</v>
      </c>
      <c r="AC13" s="81" t="s">
        <v>182</v>
      </c>
      <c r="AD13" s="83" t="s">
        <v>183</v>
      </c>
      <c r="AE13" s="83" t="s">
        <v>184</v>
      </c>
      <c r="AF13" s="83" t="s">
        <v>185</v>
      </c>
      <c r="AG13" s="83" t="s">
        <v>186</v>
      </c>
      <c r="AH13" s="84" t="s">
        <v>187</v>
      </c>
      <c r="AI13" s="83" t="s">
        <v>188</v>
      </c>
    </row>
    <row r="14" spans="1:35" ht="52.5" customHeight="1">
      <c r="A14" s="17"/>
      <c r="B14" s="140" t="s">
        <v>119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1"/>
      <c r="Q14" s="24">
        <v>604</v>
      </c>
      <c r="R14" s="25">
        <v>0</v>
      </c>
      <c r="S14" s="25">
        <v>-1</v>
      </c>
      <c r="T14" s="26" t="s">
        <v>2</v>
      </c>
      <c r="U14" s="27" t="s">
        <v>2</v>
      </c>
      <c r="V14" s="26" t="s">
        <v>2</v>
      </c>
      <c r="W14" s="28" t="s">
        <v>2</v>
      </c>
      <c r="X14" s="29">
        <v>-1</v>
      </c>
      <c r="Y14" s="30"/>
      <c r="Z14" s="31">
        <v>28949953.09</v>
      </c>
      <c r="AA14" s="31">
        <f>AA15+AA234</f>
        <v>37133810.579999998</v>
      </c>
      <c r="AB14" s="31">
        <f>AB15+AB234</f>
        <v>34321277.149999999</v>
      </c>
      <c r="AC14" s="31">
        <f>AB14/AA14*100</f>
        <v>92.425949865983299</v>
      </c>
      <c r="AD14" s="31">
        <f>AD15+AD234</f>
        <v>34074833.030000001</v>
      </c>
      <c r="AE14" s="31">
        <f>AE15+AE234</f>
        <v>31262299.600000001</v>
      </c>
      <c r="AF14" s="88">
        <f>AE14/AD14*100</f>
        <v>91.746009650219548</v>
      </c>
      <c r="AG14" s="31">
        <f>AG15+AG234</f>
        <v>3058977.55</v>
      </c>
      <c r="AH14" s="31">
        <f>AH15+AH234</f>
        <v>3058977.55</v>
      </c>
      <c r="AI14" s="91">
        <f>AH14/AG14*100</f>
        <v>100</v>
      </c>
    </row>
    <row r="15" spans="1:35" ht="29.25" customHeight="1">
      <c r="A15" s="17"/>
      <c r="B15" s="32"/>
      <c r="C15" s="135" t="s">
        <v>118</v>
      </c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6"/>
      <c r="Q15" s="33">
        <v>604</v>
      </c>
      <c r="R15" s="34">
        <v>0</v>
      </c>
      <c r="S15" s="34">
        <v>-1</v>
      </c>
      <c r="T15" s="35" t="s">
        <v>2</v>
      </c>
      <c r="U15" s="36" t="s">
        <v>2</v>
      </c>
      <c r="V15" s="35" t="s">
        <v>2</v>
      </c>
      <c r="W15" s="37" t="s">
        <v>2</v>
      </c>
      <c r="X15" s="38">
        <v>-1</v>
      </c>
      <c r="Y15" s="39"/>
      <c r="Z15" s="40">
        <v>20358397.469999999</v>
      </c>
      <c r="AA15" s="40">
        <f>AA16+AA89+AA100+AA109+AA144+AA188+AA195+AA209+AA222</f>
        <v>28345734.459999997</v>
      </c>
      <c r="AB15" s="40">
        <f>AB16+AB89+AB100+AB109+AB144+AB188+AB195+AB209+AB222</f>
        <v>25550930.619999997</v>
      </c>
      <c r="AC15" s="40">
        <v>97.856880578921135</v>
      </c>
      <c r="AD15" s="40">
        <f>AD16+AD89+AD100+AD109+AD144+AD188+AD195+AD209+AD222</f>
        <v>25286756.91</v>
      </c>
      <c r="AE15" s="40">
        <f>AE16+AE89+AE100+AE109+AE144+AE188+AE195+AE209+AE222</f>
        <v>22491953.07</v>
      </c>
      <c r="AF15" s="88">
        <f t="shared" ref="AF15:AF79" si="0">AE15/AD15*100</f>
        <v>88.947559190974175</v>
      </c>
      <c r="AG15" s="40">
        <f>AG16+AG89+AG100+AG109+AG144+AG188+AG195+AG209+AG222</f>
        <v>3058977.55</v>
      </c>
      <c r="AH15" s="40">
        <f>AH16+AH89+AH100+AH109+AH144+AH188+AH195+AH209+AH222</f>
        <v>3058977.55</v>
      </c>
      <c r="AI15" s="91">
        <f t="shared" ref="AI15:AI71" si="1">AH15/AG15*100</f>
        <v>100</v>
      </c>
    </row>
    <row r="16" spans="1:35" ht="12.75" customHeight="1">
      <c r="A16" s="17"/>
      <c r="B16" s="131" t="s">
        <v>31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3"/>
      <c r="Q16" s="33">
        <v>604</v>
      </c>
      <c r="R16" s="34">
        <v>1</v>
      </c>
      <c r="S16" s="34">
        <v>-1</v>
      </c>
      <c r="T16" s="35" t="s">
        <v>2</v>
      </c>
      <c r="U16" s="36" t="s">
        <v>2</v>
      </c>
      <c r="V16" s="35" t="s">
        <v>2</v>
      </c>
      <c r="W16" s="37" t="s">
        <v>2</v>
      </c>
      <c r="X16" s="38">
        <v>-1</v>
      </c>
      <c r="Y16" s="39"/>
      <c r="Z16" s="40">
        <v>6483733.1500000004</v>
      </c>
      <c r="AA16" s="40">
        <f>AA17+AA25+AA38+AA50</f>
        <v>7085283.3499999996</v>
      </c>
      <c r="AB16" s="40">
        <f>AB17+AB25+AB38+AB50</f>
        <v>6531020.6699999999</v>
      </c>
      <c r="AC16" s="41">
        <v>100</v>
      </c>
      <c r="AD16" s="40">
        <f>AD17+AD25+AD38+AD50</f>
        <v>7085283.3499999996</v>
      </c>
      <c r="AE16" s="40">
        <f>AE17+AE25+AE38+AE50</f>
        <v>6531020.6699999999</v>
      </c>
      <c r="AF16" s="88">
        <f t="shared" si="0"/>
        <v>92.177268676206154</v>
      </c>
      <c r="AG16" s="40">
        <f>AG17+AG25+AG38+AG50</f>
        <v>0</v>
      </c>
      <c r="AH16" s="40">
        <f>AH17+AH25+AH38+AH50</f>
        <v>0</v>
      </c>
      <c r="AI16" s="91" t="e">
        <f t="shared" si="1"/>
        <v>#DIV/0!</v>
      </c>
    </row>
    <row r="17" spans="1:35" ht="32.25" customHeight="1">
      <c r="A17" s="17"/>
      <c r="B17" s="131" t="s">
        <v>117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3"/>
      <c r="Q17" s="33">
        <v>604</v>
      </c>
      <c r="R17" s="34">
        <v>1</v>
      </c>
      <c r="S17" s="34">
        <v>2</v>
      </c>
      <c r="T17" s="35" t="s">
        <v>2</v>
      </c>
      <c r="U17" s="36" t="s">
        <v>2</v>
      </c>
      <c r="V17" s="35" t="s">
        <v>2</v>
      </c>
      <c r="W17" s="37" t="s">
        <v>2</v>
      </c>
      <c r="X17" s="38">
        <v>-1</v>
      </c>
      <c r="Y17" s="39"/>
      <c r="Z17" s="40">
        <v>1408851</v>
      </c>
      <c r="AA17" s="40">
        <f t="shared" ref="AA17:AH20" si="2">AA18</f>
        <v>1415092.71</v>
      </c>
      <c r="AB17" s="40">
        <f t="shared" si="2"/>
        <v>1415092.71</v>
      </c>
      <c r="AC17" s="41">
        <f>AB17/AA17*100</f>
        <v>100</v>
      </c>
      <c r="AD17" s="40">
        <f t="shared" si="2"/>
        <v>1415092.71</v>
      </c>
      <c r="AE17" s="40">
        <f t="shared" si="2"/>
        <v>1415092.71</v>
      </c>
      <c r="AF17" s="88">
        <f t="shared" si="0"/>
        <v>100</v>
      </c>
      <c r="AG17" s="40">
        <f t="shared" si="2"/>
        <v>0</v>
      </c>
      <c r="AH17" s="40">
        <f t="shared" si="2"/>
        <v>0</v>
      </c>
      <c r="AI17" s="91">
        <v>0</v>
      </c>
    </row>
    <row r="18" spans="1:35" ht="81" customHeight="1">
      <c r="A18" s="17"/>
      <c r="B18" s="134" t="s">
        <v>153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3"/>
      <c r="Q18" s="33">
        <v>604</v>
      </c>
      <c r="R18" s="34">
        <v>1</v>
      </c>
      <c r="S18" s="34">
        <v>2</v>
      </c>
      <c r="T18" s="35" t="s">
        <v>7</v>
      </c>
      <c r="U18" s="36">
        <v>0</v>
      </c>
      <c r="V18" s="35">
        <v>0</v>
      </c>
      <c r="W18" s="37">
        <v>0</v>
      </c>
      <c r="X18" s="38">
        <v>-1</v>
      </c>
      <c r="Y18" s="39"/>
      <c r="Z18" s="40">
        <v>1408851</v>
      </c>
      <c r="AA18" s="40">
        <f t="shared" si="2"/>
        <v>1415092.71</v>
      </c>
      <c r="AB18" s="40">
        <f t="shared" si="2"/>
        <v>1415092.71</v>
      </c>
      <c r="AC18" s="41">
        <f t="shared" ref="AC18:AC79" si="3">AB18/AA18*100</f>
        <v>100</v>
      </c>
      <c r="AD18" s="40">
        <f t="shared" si="2"/>
        <v>1415092.71</v>
      </c>
      <c r="AE18" s="40">
        <f t="shared" si="2"/>
        <v>1415092.71</v>
      </c>
      <c r="AF18" s="88">
        <f t="shared" si="0"/>
        <v>100</v>
      </c>
      <c r="AG18" s="40">
        <f t="shared" si="2"/>
        <v>0</v>
      </c>
      <c r="AH18" s="40">
        <f t="shared" si="2"/>
        <v>0</v>
      </c>
      <c r="AI18" s="91">
        <v>0</v>
      </c>
    </row>
    <row r="19" spans="1:35" ht="37.5" customHeight="1">
      <c r="A19" s="17"/>
      <c r="B19" s="134" t="s">
        <v>141</v>
      </c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3"/>
      <c r="Q19" s="33">
        <v>604</v>
      </c>
      <c r="R19" s="34">
        <v>1</v>
      </c>
      <c r="S19" s="34">
        <v>2</v>
      </c>
      <c r="T19" s="35" t="s">
        <v>7</v>
      </c>
      <c r="U19" s="36" t="s">
        <v>11</v>
      </c>
      <c r="V19" s="35">
        <v>0</v>
      </c>
      <c r="W19" s="37">
        <v>0</v>
      </c>
      <c r="X19" s="38">
        <v>-1</v>
      </c>
      <c r="Y19" s="39"/>
      <c r="Z19" s="40">
        <v>1408851</v>
      </c>
      <c r="AA19" s="40">
        <f t="shared" si="2"/>
        <v>1415092.71</v>
      </c>
      <c r="AB19" s="40">
        <f t="shared" si="2"/>
        <v>1415092.71</v>
      </c>
      <c r="AC19" s="41">
        <f t="shared" si="3"/>
        <v>100</v>
      </c>
      <c r="AD19" s="40">
        <f t="shared" si="2"/>
        <v>1415092.71</v>
      </c>
      <c r="AE19" s="40">
        <f t="shared" si="2"/>
        <v>1415092.71</v>
      </c>
      <c r="AF19" s="88">
        <f t="shared" si="0"/>
        <v>100</v>
      </c>
      <c r="AG19" s="40">
        <f t="shared" si="2"/>
        <v>0</v>
      </c>
      <c r="AH19" s="40">
        <f t="shared" si="2"/>
        <v>0</v>
      </c>
      <c r="AI19" s="91">
        <v>0</v>
      </c>
    </row>
    <row r="20" spans="1:35" ht="30" customHeight="1">
      <c r="A20" s="17"/>
      <c r="B20" s="131" t="s">
        <v>29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3"/>
      <c r="Q20" s="33">
        <v>604</v>
      </c>
      <c r="R20" s="34">
        <v>1</v>
      </c>
      <c r="S20" s="34">
        <v>2</v>
      </c>
      <c r="T20" s="35" t="s">
        <v>7</v>
      </c>
      <c r="U20" s="36" t="s">
        <v>11</v>
      </c>
      <c r="V20" s="35" t="s">
        <v>5</v>
      </c>
      <c r="W20" s="37">
        <v>0</v>
      </c>
      <c r="X20" s="38">
        <v>-1</v>
      </c>
      <c r="Y20" s="39"/>
      <c r="Z20" s="40">
        <v>1408851</v>
      </c>
      <c r="AA20" s="40">
        <f t="shared" si="2"/>
        <v>1415092.71</v>
      </c>
      <c r="AB20" s="40">
        <f t="shared" si="2"/>
        <v>1415092.71</v>
      </c>
      <c r="AC20" s="41">
        <f t="shared" si="3"/>
        <v>100</v>
      </c>
      <c r="AD20" s="40">
        <f t="shared" si="2"/>
        <v>1415092.71</v>
      </c>
      <c r="AE20" s="40">
        <f t="shared" si="2"/>
        <v>1415092.71</v>
      </c>
      <c r="AF20" s="88">
        <f t="shared" si="0"/>
        <v>100</v>
      </c>
      <c r="AG20" s="40">
        <f t="shared" si="2"/>
        <v>0</v>
      </c>
      <c r="AH20" s="40">
        <f t="shared" si="2"/>
        <v>0</v>
      </c>
      <c r="AI20" s="91">
        <v>0</v>
      </c>
    </row>
    <row r="21" spans="1:35" ht="21.75" customHeight="1">
      <c r="A21" s="17"/>
      <c r="B21" s="131" t="s">
        <v>113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3"/>
      <c r="Q21" s="33">
        <v>604</v>
      </c>
      <c r="R21" s="34">
        <v>1</v>
      </c>
      <c r="S21" s="34">
        <v>2</v>
      </c>
      <c r="T21" s="35" t="s">
        <v>7</v>
      </c>
      <c r="U21" s="36" t="s">
        <v>11</v>
      </c>
      <c r="V21" s="35" t="s">
        <v>5</v>
      </c>
      <c r="W21" s="37" t="s">
        <v>106</v>
      </c>
      <c r="X21" s="38">
        <v>-1</v>
      </c>
      <c r="Y21" s="39"/>
      <c r="Z21" s="40">
        <v>1408851</v>
      </c>
      <c r="AA21" s="40">
        <f>AA22+AA23</f>
        <v>1415092.71</v>
      </c>
      <c r="AB21" s="40">
        <f>AB22+AB23</f>
        <v>1415092.71</v>
      </c>
      <c r="AC21" s="41">
        <f t="shared" si="3"/>
        <v>100</v>
      </c>
      <c r="AD21" s="40">
        <f>AD22+AD23</f>
        <v>1415092.71</v>
      </c>
      <c r="AE21" s="40">
        <f>AE22+AE23</f>
        <v>1415092.71</v>
      </c>
      <c r="AF21" s="88">
        <f t="shared" si="0"/>
        <v>100</v>
      </c>
      <c r="AG21" s="40">
        <f>AG22+AG23</f>
        <v>0</v>
      </c>
      <c r="AH21" s="40">
        <f>AH22+AH23</f>
        <v>0</v>
      </c>
      <c r="AI21" s="91">
        <v>0</v>
      </c>
    </row>
    <row r="22" spans="1:35" ht="21.75" customHeight="1">
      <c r="A22" s="17"/>
      <c r="B22" s="131" t="s">
        <v>93</v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3"/>
      <c r="Q22" s="33">
        <v>604</v>
      </c>
      <c r="R22" s="34">
        <v>1</v>
      </c>
      <c r="S22" s="34">
        <v>2</v>
      </c>
      <c r="T22" s="35" t="s">
        <v>7</v>
      </c>
      <c r="U22" s="36" t="s">
        <v>11</v>
      </c>
      <c r="V22" s="35" t="s">
        <v>10</v>
      </c>
      <c r="W22" s="37" t="s">
        <v>106</v>
      </c>
      <c r="X22" s="38" t="s">
        <v>92</v>
      </c>
      <c r="Y22" s="39"/>
      <c r="Z22" s="40">
        <v>1043578.29</v>
      </c>
      <c r="AA22" s="40">
        <v>1090833.8899999999</v>
      </c>
      <c r="AB22" s="40">
        <f>AA22</f>
        <v>1090833.8899999999</v>
      </c>
      <c r="AC22" s="41">
        <f t="shared" si="3"/>
        <v>100</v>
      </c>
      <c r="AD22" s="40">
        <f>AB22</f>
        <v>1090833.8899999999</v>
      </c>
      <c r="AE22" s="40">
        <f>AD22</f>
        <v>1090833.8899999999</v>
      </c>
      <c r="AF22" s="88">
        <f t="shared" si="0"/>
        <v>100</v>
      </c>
      <c r="AG22" s="40">
        <v>0</v>
      </c>
      <c r="AH22" s="40">
        <v>0</v>
      </c>
      <c r="AI22" s="91">
        <v>0</v>
      </c>
    </row>
    <row r="23" spans="1:35" ht="51.75" customHeight="1">
      <c r="A23" s="17"/>
      <c r="B23" s="131" t="s">
        <v>91</v>
      </c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3"/>
      <c r="Q23" s="33">
        <v>604</v>
      </c>
      <c r="R23" s="34">
        <v>1</v>
      </c>
      <c r="S23" s="34">
        <v>2</v>
      </c>
      <c r="T23" s="35" t="s">
        <v>7</v>
      </c>
      <c r="U23" s="36" t="s">
        <v>11</v>
      </c>
      <c r="V23" s="35" t="s">
        <v>10</v>
      </c>
      <c r="W23" s="37" t="s">
        <v>106</v>
      </c>
      <c r="X23" s="38" t="s">
        <v>90</v>
      </c>
      <c r="Y23" s="39"/>
      <c r="Z23" s="40">
        <v>304072.71000000002</v>
      </c>
      <c r="AA23" s="40">
        <v>324258.82</v>
      </c>
      <c r="AB23" s="40">
        <v>324258.82</v>
      </c>
      <c r="AC23" s="41">
        <f t="shared" si="3"/>
        <v>100</v>
      </c>
      <c r="AD23" s="40">
        <f>AA23</f>
        <v>324258.82</v>
      </c>
      <c r="AE23" s="40">
        <f>AB23</f>
        <v>324258.82</v>
      </c>
      <c r="AF23" s="88">
        <f t="shared" si="0"/>
        <v>100</v>
      </c>
      <c r="AG23" s="40">
        <v>0</v>
      </c>
      <c r="AH23" s="40">
        <v>0</v>
      </c>
      <c r="AI23" s="91">
        <v>0</v>
      </c>
    </row>
    <row r="24" spans="1:35" ht="27.75" customHeight="1">
      <c r="A24" s="17"/>
      <c r="B24" s="131" t="s">
        <v>116</v>
      </c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3"/>
      <c r="Q24" s="33">
        <v>604</v>
      </c>
      <c r="R24" s="34">
        <v>1</v>
      </c>
      <c r="S24" s="34">
        <v>2</v>
      </c>
      <c r="T24" s="35" t="s">
        <v>7</v>
      </c>
      <c r="U24" s="36" t="s">
        <v>11</v>
      </c>
      <c r="V24" s="35" t="s">
        <v>10</v>
      </c>
      <c r="W24" s="37" t="s">
        <v>106</v>
      </c>
      <c r="X24" s="38" t="s">
        <v>115</v>
      </c>
      <c r="Y24" s="39"/>
      <c r="Z24" s="40">
        <v>61200</v>
      </c>
      <c r="AA24" s="40">
        <v>0</v>
      </c>
      <c r="AB24" s="40">
        <v>0</v>
      </c>
      <c r="AC24" s="41">
        <v>0</v>
      </c>
      <c r="AD24" s="40">
        <v>0</v>
      </c>
      <c r="AE24" s="40">
        <v>0</v>
      </c>
      <c r="AF24" s="88" t="e">
        <f t="shared" si="0"/>
        <v>#DIV/0!</v>
      </c>
      <c r="AG24" s="40">
        <v>0</v>
      </c>
      <c r="AH24" s="40">
        <v>0</v>
      </c>
      <c r="AI24" s="91">
        <v>0</v>
      </c>
    </row>
    <row r="25" spans="1:35" ht="51" customHeight="1">
      <c r="A25" s="17"/>
      <c r="B25" s="134" t="s">
        <v>114</v>
      </c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3"/>
      <c r="Q25" s="33">
        <v>604</v>
      </c>
      <c r="R25" s="34">
        <v>1</v>
      </c>
      <c r="S25" s="34">
        <v>4</v>
      </c>
      <c r="T25" s="35" t="s">
        <v>2</v>
      </c>
      <c r="U25" s="36" t="s">
        <v>2</v>
      </c>
      <c r="V25" s="35" t="s">
        <v>2</v>
      </c>
      <c r="W25" s="37" t="s">
        <v>2</v>
      </c>
      <c r="X25" s="38">
        <v>-1</v>
      </c>
      <c r="Y25" s="39"/>
      <c r="Z25" s="40">
        <v>2512519.04</v>
      </c>
      <c r="AA25" s="40">
        <f>AA26</f>
        <v>3226533.0999999996</v>
      </c>
      <c r="AB25" s="40">
        <f>AB26</f>
        <v>3226533.0999999996</v>
      </c>
      <c r="AC25" s="41">
        <f t="shared" si="3"/>
        <v>100</v>
      </c>
      <c r="AD25" s="40">
        <f>AD26</f>
        <v>3226533.0999999996</v>
      </c>
      <c r="AE25" s="40">
        <f>AE26</f>
        <v>3226533.0999999996</v>
      </c>
      <c r="AF25" s="88">
        <f t="shared" si="0"/>
        <v>100</v>
      </c>
      <c r="AG25" s="40">
        <f>AG26</f>
        <v>0</v>
      </c>
      <c r="AH25" s="40">
        <f>AH26</f>
        <v>0</v>
      </c>
      <c r="AI25" s="91">
        <v>0</v>
      </c>
    </row>
    <row r="26" spans="1:35" ht="75.75" customHeight="1">
      <c r="A26" s="17"/>
      <c r="B26" s="134" t="s">
        <v>153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3"/>
      <c r="Q26" s="33">
        <v>604</v>
      </c>
      <c r="R26" s="34">
        <v>1</v>
      </c>
      <c r="S26" s="34">
        <v>4</v>
      </c>
      <c r="T26" s="35" t="s">
        <v>7</v>
      </c>
      <c r="U26" s="36">
        <v>0</v>
      </c>
      <c r="V26" s="35">
        <v>0</v>
      </c>
      <c r="W26" s="37">
        <v>0</v>
      </c>
      <c r="X26" s="38">
        <v>-1</v>
      </c>
      <c r="Y26" s="39"/>
      <c r="Z26" s="40">
        <v>2512519.04</v>
      </c>
      <c r="AA26" s="40">
        <f>AA27+AA34</f>
        <v>3226533.0999999996</v>
      </c>
      <c r="AB26" s="40">
        <f>AB27+AB34</f>
        <v>3226533.0999999996</v>
      </c>
      <c r="AC26" s="41">
        <f t="shared" si="3"/>
        <v>100</v>
      </c>
      <c r="AD26" s="40">
        <f>AD27+AD34</f>
        <v>3226533.0999999996</v>
      </c>
      <c r="AE26" s="40">
        <f>AE27+AE34</f>
        <v>3226533.0999999996</v>
      </c>
      <c r="AF26" s="88">
        <f t="shared" si="0"/>
        <v>100</v>
      </c>
      <c r="AG26" s="40">
        <f>AG27+AG34</f>
        <v>0</v>
      </c>
      <c r="AH26" s="40">
        <f>AH27+AH34</f>
        <v>0</v>
      </c>
      <c r="AI26" s="91">
        <v>0</v>
      </c>
    </row>
    <row r="27" spans="1:35" ht="32.25" customHeight="1">
      <c r="A27" s="17"/>
      <c r="B27" s="134" t="s">
        <v>141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3"/>
      <c r="Q27" s="33">
        <v>604</v>
      </c>
      <c r="R27" s="34">
        <v>1</v>
      </c>
      <c r="S27" s="34">
        <v>4</v>
      </c>
      <c r="T27" s="35" t="s">
        <v>7</v>
      </c>
      <c r="U27" s="36" t="s">
        <v>11</v>
      </c>
      <c r="V27" s="35">
        <v>0</v>
      </c>
      <c r="W27" s="37">
        <v>0</v>
      </c>
      <c r="X27" s="38">
        <v>-1</v>
      </c>
      <c r="Y27" s="39"/>
      <c r="Z27" s="40">
        <v>2488219.04</v>
      </c>
      <c r="AA27" s="40">
        <f>AA28</f>
        <v>3189869.0999999996</v>
      </c>
      <c r="AB27" s="40">
        <f>AB28</f>
        <v>3189869.0999999996</v>
      </c>
      <c r="AC27" s="41">
        <f t="shared" si="3"/>
        <v>100</v>
      </c>
      <c r="AD27" s="40">
        <f>AD28</f>
        <v>3189869.0999999996</v>
      </c>
      <c r="AE27" s="40">
        <f>AE28</f>
        <v>3189869.0999999996</v>
      </c>
      <c r="AF27" s="88">
        <f t="shared" si="0"/>
        <v>100</v>
      </c>
      <c r="AG27" s="40">
        <f>AG28</f>
        <v>0</v>
      </c>
      <c r="AH27" s="40">
        <f>AH28</f>
        <v>0</v>
      </c>
      <c r="AI27" s="91">
        <v>0</v>
      </c>
    </row>
    <row r="28" spans="1:35" ht="21.75" customHeight="1">
      <c r="A28" s="17"/>
      <c r="B28" s="131" t="s">
        <v>29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3"/>
      <c r="Q28" s="33">
        <v>604</v>
      </c>
      <c r="R28" s="34">
        <v>1</v>
      </c>
      <c r="S28" s="34">
        <v>4</v>
      </c>
      <c r="T28" s="35" t="s">
        <v>7</v>
      </c>
      <c r="U28" s="36" t="s">
        <v>11</v>
      </c>
      <c r="V28" s="35" t="s">
        <v>5</v>
      </c>
      <c r="W28" s="37">
        <v>0</v>
      </c>
      <c r="X28" s="38">
        <v>-1</v>
      </c>
      <c r="Y28" s="39"/>
      <c r="Z28" s="40">
        <v>2488219.04</v>
      </c>
      <c r="AA28" s="40">
        <f>AA29</f>
        <v>3189869.0999999996</v>
      </c>
      <c r="AB28" s="40">
        <f>AB29</f>
        <v>3189869.0999999996</v>
      </c>
      <c r="AC28" s="41">
        <f t="shared" si="3"/>
        <v>100</v>
      </c>
      <c r="AD28" s="40">
        <f>AD29</f>
        <v>3189869.0999999996</v>
      </c>
      <c r="AE28" s="40">
        <f>AE29</f>
        <v>3189869.0999999996</v>
      </c>
      <c r="AF28" s="88">
        <f t="shared" si="0"/>
        <v>100</v>
      </c>
      <c r="AG28" s="40">
        <f>AG29</f>
        <v>0</v>
      </c>
      <c r="AH28" s="40">
        <f>AH29</f>
        <v>0</v>
      </c>
      <c r="AI28" s="91">
        <v>0</v>
      </c>
    </row>
    <row r="29" spans="1:35" ht="21.75" customHeight="1">
      <c r="A29" s="17"/>
      <c r="B29" s="131" t="s">
        <v>113</v>
      </c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3"/>
      <c r="Q29" s="33">
        <v>604</v>
      </c>
      <c r="R29" s="34">
        <v>1</v>
      </c>
      <c r="S29" s="34">
        <v>4</v>
      </c>
      <c r="T29" s="35" t="s">
        <v>7</v>
      </c>
      <c r="U29" s="36" t="s">
        <v>11</v>
      </c>
      <c r="V29" s="35" t="s">
        <v>5</v>
      </c>
      <c r="W29" s="37" t="s">
        <v>106</v>
      </c>
      <c r="X29" s="38">
        <v>-1</v>
      </c>
      <c r="Y29" s="39"/>
      <c r="Z29" s="40">
        <v>2488219.04</v>
      </c>
      <c r="AA29" s="40">
        <f>AA30+AA31+AA32+AA33</f>
        <v>3189869.0999999996</v>
      </c>
      <c r="AB29" s="40">
        <f>AB30+AB31+AB32+AB33</f>
        <v>3189869.0999999996</v>
      </c>
      <c r="AC29" s="41">
        <f t="shared" si="3"/>
        <v>100</v>
      </c>
      <c r="AD29" s="40">
        <f>AD30+AD31+AD32+AD33</f>
        <v>3189869.0999999996</v>
      </c>
      <c r="AE29" s="40">
        <f>AE30+AE31+AE32+AE33</f>
        <v>3189869.0999999996</v>
      </c>
      <c r="AF29" s="88">
        <f t="shared" si="0"/>
        <v>100</v>
      </c>
      <c r="AG29" s="40">
        <f>AG30+AG31+AG32+AG33</f>
        <v>0</v>
      </c>
      <c r="AH29" s="40">
        <f>AH30+AH31+AH32+AH33</f>
        <v>0</v>
      </c>
      <c r="AI29" s="91">
        <v>0</v>
      </c>
    </row>
    <row r="30" spans="1:35" ht="21.75" customHeight="1">
      <c r="A30" s="17"/>
      <c r="B30" s="131" t="s">
        <v>93</v>
      </c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3"/>
      <c r="Q30" s="33">
        <v>604</v>
      </c>
      <c r="R30" s="34">
        <v>1</v>
      </c>
      <c r="S30" s="34">
        <v>4</v>
      </c>
      <c r="T30" s="35" t="s">
        <v>7</v>
      </c>
      <c r="U30" s="36" t="s">
        <v>11</v>
      </c>
      <c r="V30" s="35" t="s">
        <v>10</v>
      </c>
      <c r="W30" s="37" t="s">
        <v>106</v>
      </c>
      <c r="X30" s="38" t="s">
        <v>92</v>
      </c>
      <c r="Y30" s="39"/>
      <c r="Z30" s="40">
        <v>1854166.46</v>
      </c>
      <c r="AA30" s="40">
        <v>2435079.7999999998</v>
      </c>
      <c r="AB30" s="40">
        <v>2435079.7999999998</v>
      </c>
      <c r="AC30" s="41">
        <f t="shared" si="3"/>
        <v>100</v>
      </c>
      <c r="AD30" s="40">
        <f>AA30</f>
        <v>2435079.7999999998</v>
      </c>
      <c r="AE30" s="40">
        <f>AB30</f>
        <v>2435079.7999999998</v>
      </c>
      <c r="AF30" s="88">
        <f t="shared" si="0"/>
        <v>100</v>
      </c>
      <c r="AG30" s="40">
        <v>0</v>
      </c>
      <c r="AH30" s="40">
        <v>0</v>
      </c>
      <c r="AI30" s="91">
        <v>0</v>
      </c>
    </row>
    <row r="31" spans="1:35" ht="48" customHeight="1">
      <c r="A31" s="17"/>
      <c r="B31" s="131" t="s">
        <v>91</v>
      </c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3"/>
      <c r="Q31" s="33">
        <v>604</v>
      </c>
      <c r="R31" s="34">
        <v>1</v>
      </c>
      <c r="S31" s="34">
        <v>4</v>
      </c>
      <c r="T31" s="35" t="s">
        <v>7</v>
      </c>
      <c r="U31" s="36" t="s">
        <v>11</v>
      </c>
      <c r="V31" s="35" t="s">
        <v>10</v>
      </c>
      <c r="W31" s="37" t="s">
        <v>106</v>
      </c>
      <c r="X31" s="38" t="s">
        <v>90</v>
      </c>
      <c r="Y31" s="39"/>
      <c r="Z31" s="40">
        <v>551712.57999999996</v>
      </c>
      <c r="AA31" s="40">
        <v>702939.3</v>
      </c>
      <c r="AB31" s="40">
        <v>702939.3</v>
      </c>
      <c r="AC31" s="41">
        <f t="shared" si="3"/>
        <v>100</v>
      </c>
      <c r="AD31" s="40">
        <f t="shared" ref="AD31:AD93" si="4">AA31</f>
        <v>702939.3</v>
      </c>
      <c r="AE31" s="40">
        <f t="shared" ref="AE31:AE93" si="5">AB31</f>
        <v>702939.3</v>
      </c>
      <c r="AF31" s="88">
        <f t="shared" si="0"/>
        <v>100</v>
      </c>
      <c r="AG31" s="40">
        <v>0</v>
      </c>
      <c r="AH31" s="40">
        <v>0</v>
      </c>
      <c r="AI31" s="91">
        <v>0</v>
      </c>
    </row>
    <row r="32" spans="1:35" ht="21.75" customHeight="1">
      <c r="A32" s="17"/>
      <c r="B32" s="134" t="s">
        <v>17</v>
      </c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3"/>
      <c r="Q32" s="33">
        <v>604</v>
      </c>
      <c r="R32" s="34">
        <v>1</v>
      </c>
      <c r="S32" s="34">
        <v>4</v>
      </c>
      <c r="T32" s="35" t="s">
        <v>7</v>
      </c>
      <c r="U32" s="36" t="s">
        <v>11</v>
      </c>
      <c r="V32" s="35" t="s">
        <v>10</v>
      </c>
      <c r="W32" s="37" t="s">
        <v>106</v>
      </c>
      <c r="X32" s="38" t="s">
        <v>16</v>
      </c>
      <c r="Y32" s="39"/>
      <c r="Z32" s="40">
        <v>55940</v>
      </c>
      <c r="AA32" s="40">
        <v>31850</v>
      </c>
      <c r="AB32" s="40">
        <v>31850</v>
      </c>
      <c r="AC32" s="41">
        <f t="shared" si="3"/>
        <v>100</v>
      </c>
      <c r="AD32" s="40">
        <f t="shared" si="4"/>
        <v>31850</v>
      </c>
      <c r="AE32" s="40">
        <f t="shared" si="5"/>
        <v>31850</v>
      </c>
      <c r="AF32" s="88">
        <f t="shared" si="0"/>
        <v>100</v>
      </c>
      <c r="AG32" s="40">
        <v>0</v>
      </c>
      <c r="AH32" s="40">
        <v>0</v>
      </c>
      <c r="AI32" s="91">
        <v>0</v>
      </c>
    </row>
    <row r="33" spans="1:35" ht="12.75" customHeight="1">
      <c r="A33" s="17"/>
      <c r="B33" s="131" t="s">
        <v>15</v>
      </c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3"/>
      <c r="Q33" s="33">
        <v>604</v>
      </c>
      <c r="R33" s="34">
        <v>1</v>
      </c>
      <c r="S33" s="34">
        <v>4</v>
      </c>
      <c r="T33" s="35" t="s">
        <v>7</v>
      </c>
      <c r="U33" s="36" t="s">
        <v>11</v>
      </c>
      <c r="V33" s="35" t="s">
        <v>10</v>
      </c>
      <c r="W33" s="37" t="s">
        <v>106</v>
      </c>
      <c r="X33" s="38" t="s">
        <v>3</v>
      </c>
      <c r="Y33" s="39"/>
      <c r="Z33" s="40">
        <v>26400</v>
      </c>
      <c r="AA33" s="40">
        <v>20000</v>
      </c>
      <c r="AB33" s="40">
        <v>20000</v>
      </c>
      <c r="AC33" s="41">
        <f t="shared" si="3"/>
        <v>100</v>
      </c>
      <c r="AD33" s="40">
        <f t="shared" si="4"/>
        <v>20000</v>
      </c>
      <c r="AE33" s="40">
        <f t="shared" si="5"/>
        <v>20000</v>
      </c>
      <c r="AF33" s="88">
        <f t="shared" si="0"/>
        <v>100</v>
      </c>
      <c r="AG33" s="40">
        <v>0</v>
      </c>
      <c r="AH33" s="40">
        <v>0</v>
      </c>
      <c r="AI33" s="91">
        <v>0</v>
      </c>
    </row>
    <row r="34" spans="1:35" ht="28.5" customHeight="1">
      <c r="A34" s="17"/>
      <c r="B34" s="131" t="s">
        <v>62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3"/>
      <c r="Q34" s="33">
        <v>604</v>
      </c>
      <c r="R34" s="34">
        <v>1</v>
      </c>
      <c r="S34" s="34">
        <v>4</v>
      </c>
      <c r="T34" s="35" t="s">
        <v>7</v>
      </c>
      <c r="U34" s="36" t="s">
        <v>59</v>
      </c>
      <c r="V34" s="35">
        <v>0</v>
      </c>
      <c r="W34" s="37">
        <v>0</v>
      </c>
      <c r="X34" s="38">
        <v>-1</v>
      </c>
      <c r="Y34" s="39"/>
      <c r="Z34" s="40">
        <v>24300</v>
      </c>
      <c r="AA34" s="40">
        <f t="shared" ref="AA34:AH36" si="6">AA35</f>
        <v>36664</v>
      </c>
      <c r="AB34" s="40">
        <f t="shared" si="6"/>
        <v>36664</v>
      </c>
      <c r="AC34" s="41">
        <f t="shared" si="3"/>
        <v>100</v>
      </c>
      <c r="AD34" s="40">
        <f t="shared" si="4"/>
        <v>36664</v>
      </c>
      <c r="AE34" s="40">
        <f t="shared" si="5"/>
        <v>36664</v>
      </c>
      <c r="AF34" s="88">
        <f t="shared" si="0"/>
        <v>100</v>
      </c>
      <c r="AG34" s="40">
        <f t="shared" si="6"/>
        <v>0</v>
      </c>
      <c r="AH34" s="40">
        <f t="shared" si="6"/>
        <v>0</v>
      </c>
      <c r="AI34" s="91">
        <v>0</v>
      </c>
    </row>
    <row r="35" spans="1:35" ht="76.5" customHeight="1">
      <c r="A35" s="17"/>
      <c r="B35" s="131" t="s">
        <v>112</v>
      </c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3"/>
      <c r="Q35" s="33">
        <v>604</v>
      </c>
      <c r="R35" s="34">
        <v>1</v>
      </c>
      <c r="S35" s="34">
        <v>4</v>
      </c>
      <c r="T35" s="35" t="s">
        <v>7</v>
      </c>
      <c r="U35" s="36" t="s">
        <v>59</v>
      </c>
      <c r="V35" s="35" t="s">
        <v>7</v>
      </c>
      <c r="W35" s="37">
        <v>0</v>
      </c>
      <c r="X35" s="38">
        <v>-1</v>
      </c>
      <c r="Y35" s="39"/>
      <c r="Z35" s="40">
        <v>24300</v>
      </c>
      <c r="AA35" s="40">
        <f t="shared" si="6"/>
        <v>36664</v>
      </c>
      <c r="AB35" s="40">
        <f t="shared" si="6"/>
        <v>36664</v>
      </c>
      <c r="AC35" s="41">
        <f t="shared" si="3"/>
        <v>100</v>
      </c>
      <c r="AD35" s="40">
        <f t="shared" si="4"/>
        <v>36664</v>
      </c>
      <c r="AE35" s="40">
        <f t="shared" si="5"/>
        <v>36664</v>
      </c>
      <c r="AF35" s="88">
        <f t="shared" si="0"/>
        <v>100</v>
      </c>
      <c r="AG35" s="40">
        <f t="shared" si="6"/>
        <v>0</v>
      </c>
      <c r="AH35" s="40">
        <f t="shared" si="6"/>
        <v>0</v>
      </c>
      <c r="AI35" s="91">
        <v>0</v>
      </c>
    </row>
    <row r="36" spans="1:35" ht="73.5" customHeight="1">
      <c r="A36" s="17"/>
      <c r="B36" s="131" t="s">
        <v>112</v>
      </c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3"/>
      <c r="Q36" s="33">
        <v>604</v>
      </c>
      <c r="R36" s="34">
        <v>1</v>
      </c>
      <c r="S36" s="34">
        <v>4</v>
      </c>
      <c r="T36" s="35" t="s">
        <v>7</v>
      </c>
      <c r="U36" s="36" t="s">
        <v>59</v>
      </c>
      <c r="V36" s="35" t="s">
        <v>7</v>
      </c>
      <c r="W36" s="37" t="s">
        <v>106</v>
      </c>
      <c r="X36" s="38">
        <v>-1</v>
      </c>
      <c r="Y36" s="39"/>
      <c r="Z36" s="40">
        <v>24300</v>
      </c>
      <c r="AA36" s="40">
        <f t="shared" si="6"/>
        <v>36664</v>
      </c>
      <c r="AB36" s="40">
        <f t="shared" si="6"/>
        <v>36664</v>
      </c>
      <c r="AC36" s="41">
        <f t="shared" si="3"/>
        <v>100</v>
      </c>
      <c r="AD36" s="40">
        <f t="shared" si="4"/>
        <v>36664</v>
      </c>
      <c r="AE36" s="40">
        <f t="shared" si="5"/>
        <v>36664</v>
      </c>
      <c r="AF36" s="88">
        <f t="shared" si="0"/>
        <v>100</v>
      </c>
      <c r="AG36" s="40">
        <f t="shared" si="6"/>
        <v>0</v>
      </c>
      <c r="AH36" s="40">
        <f t="shared" si="6"/>
        <v>0</v>
      </c>
      <c r="AI36" s="91">
        <v>0</v>
      </c>
    </row>
    <row r="37" spans="1:35" ht="12.75" customHeight="1">
      <c r="A37" s="17"/>
      <c r="B37" s="131" t="s">
        <v>107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3"/>
      <c r="Q37" s="33">
        <v>604</v>
      </c>
      <c r="R37" s="34">
        <v>1</v>
      </c>
      <c r="S37" s="34">
        <v>4</v>
      </c>
      <c r="T37" s="35" t="s">
        <v>7</v>
      </c>
      <c r="U37" s="36" t="s">
        <v>59</v>
      </c>
      <c r="V37" s="35" t="s">
        <v>10</v>
      </c>
      <c r="W37" s="37" t="s">
        <v>106</v>
      </c>
      <c r="X37" s="38" t="s">
        <v>105</v>
      </c>
      <c r="Y37" s="39"/>
      <c r="Z37" s="40">
        <v>24300</v>
      </c>
      <c r="AA37" s="40">
        <v>36664</v>
      </c>
      <c r="AB37" s="40">
        <v>36664</v>
      </c>
      <c r="AC37" s="41">
        <f t="shared" si="3"/>
        <v>100</v>
      </c>
      <c r="AD37" s="40">
        <f t="shared" si="4"/>
        <v>36664</v>
      </c>
      <c r="AE37" s="40">
        <f t="shared" si="5"/>
        <v>36664</v>
      </c>
      <c r="AF37" s="88">
        <f t="shared" si="0"/>
        <v>100</v>
      </c>
      <c r="AG37" s="40">
        <v>0</v>
      </c>
      <c r="AH37" s="40">
        <v>0</v>
      </c>
      <c r="AI37" s="91">
        <v>0</v>
      </c>
    </row>
    <row r="38" spans="1:35" ht="36" hidden="1" customHeight="1">
      <c r="A38" s="17"/>
      <c r="B38" s="131" t="s">
        <v>111</v>
      </c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3"/>
      <c r="Q38" s="33">
        <v>604</v>
      </c>
      <c r="R38" s="34">
        <v>1</v>
      </c>
      <c r="S38" s="34">
        <v>6</v>
      </c>
      <c r="T38" s="35" t="s">
        <v>2</v>
      </c>
      <c r="U38" s="36" t="s">
        <v>2</v>
      </c>
      <c r="V38" s="35" t="s">
        <v>2</v>
      </c>
      <c r="W38" s="37" t="s">
        <v>2</v>
      </c>
      <c r="X38" s="38">
        <v>-1</v>
      </c>
      <c r="Y38" s="39"/>
      <c r="Z38" s="40">
        <v>264625.31</v>
      </c>
      <c r="AA38" s="40">
        <f t="shared" ref="AA38:AH42" si="7">AA39</f>
        <v>0</v>
      </c>
      <c r="AB38" s="40">
        <f t="shared" si="7"/>
        <v>0</v>
      </c>
      <c r="AC38" s="41" t="e">
        <f t="shared" si="3"/>
        <v>#DIV/0!</v>
      </c>
      <c r="AD38" s="40">
        <f t="shared" si="4"/>
        <v>0</v>
      </c>
      <c r="AE38" s="40">
        <f t="shared" si="5"/>
        <v>0</v>
      </c>
      <c r="AF38" s="88" t="e">
        <f t="shared" si="0"/>
        <v>#DIV/0!</v>
      </c>
      <c r="AG38" s="40">
        <f t="shared" si="7"/>
        <v>0</v>
      </c>
      <c r="AH38" s="40">
        <f t="shared" si="7"/>
        <v>0</v>
      </c>
      <c r="AI38" s="91">
        <v>0</v>
      </c>
    </row>
    <row r="39" spans="1:35" ht="75" hidden="1" customHeight="1">
      <c r="A39" s="17"/>
      <c r="B39" s="134" t="s">
        <v>153</v>
      </c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3"/>
      <c r="Q39" s="33">
        <v>604</v>
      </c>
      <c r="R39" s="34">
        <v>1</v>
      </c>
      <c r="S39" s="34">
        <v>6</v>
      </c>
      <c r="T39" s="35" t="s">
        <v>7</v>
      </c>
      <c r="U39" s="36">
        <v>0</v>
      </c>
      <c r="V39" s="35">
        <v>0</v>
      </c>
      <c r="W39" s="37">
        <v>0</v>
      </c>
      <c r="X39" s="38">
        <v>-1</v>
      </c>
      <c r="Y39" s="39"/>
      <c r="Z39" s="40">
        <v>264625.31</v>
      </c>
      <c r="AA39" s="40">
        <f t="shared" si="7"/>
        <v>0</v>
      </c>
      <c r="AB39" s="40">
        <f t="shared" si="7"/>
        <v>0</v>
      </c>
      <c r="AC39" s="41" t="e">
        <f t="shared" si="3"/>
        <v>#DIV/0!</v>
      </c>
      <c r="AD39" s="40">
        <f t="shared" si="4"/>
        <v>0</v>
      </c>
      <c r="AE39" s="40">
        <f t="shared" si="5"/>
        <v>0</v>
      </c>
      <c r="AF39" s="88" t="e">
        <f t="shared" si="0"/>
        <v>#DIV/0!</v>
      </c>
      <c r="AG39" s="40">
        <f t="shared" si="7"/>
        <v>0</v>
      </c>
      <c r="AH39" s="40">
        <f t="shared" si="7"/>
        <v>0</v>
      </c>
      <c r="AI39" s="91">
        <v>0</v>
      </c>
    </row>
    <row r="40" spans="1:35" ht="21.75" hidden="1" customHeight="1">
      <c r="A40" s="17"/>
      <c r="B40" s="131" t="s">
        <v>62</v>
      </c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3"/>
      <c r="Q40" s="33">
        <v>604</v>
      </c>
      <c r="R40" s="34">
        <v>1</v>
      </c>
      <c r="S40" s="34">
        <v>6</v>
      </c>
      <c r="T40" s="35" t="s">
        <v>7</v>
      </c>
      <c r="U40" s="36" t="s">
        <v>59</v>
      </c>
      <c r="V40" s="35">
        <v>0</v>
      </c>
      <c r="W40" s="37">
        <v>0</v>
      </c>
      <c r="X40" s="38">
        <v>-1</v>
      </c>
      <c r="Y40" s="39"/>
      <c r="Z40" s="40">
        <v>264625.31</v>
      </c>
      <c r="AA40" s="40">
        <f t="shared" si="7"/>
        <v>0</v>
      </c>
      <c r="AB40" s="40">
        <f t="shared" si="7"/>
        <v>0</v>
      </c>
      <c r="AC40" s="41" t="e">
        <f t="shared" si="3"/>
        <v>#DIV/0!</v>
      </c>
      <c r="AD40" s="40">
        <f t="shared" si="4"/>
        <v>0</v>
      </c>
      <c r="AE40" s="40">
        <f t="shared" si="5"/>
        <v>0</v>
      </c>
      <c r="AF40" s="88" t="e">
        <f t="shared" si="0"/>
        <v>#DIV/0!</v>
      </c>
      <c r="AG40" s="40">
        <f t="shared" si="7"/>
        <v>0</v>
      </c>
      <c r="AH40" s="40">
        <f t="shared" si="7"/>
        <v>0</v>
      </c>
      <c r="AI40" s="91">
        <v>0</v>
      </c>
    </row>
    <row r="41" spans="1:35" ht="12.75" hidden="1" customHeight="1">
      <c r="A41" s="17"/>
      <c r="B41" s="131" t="s">
        <v>110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3"/>
      <c r="Q41" s="33">
        <v>604</v>
      </c>
      <c r="R41" s="34">
        <v>1</v>
      </c>
      <c r="S41" s="34">
        <v>6</v>
      </c>
      <c r="T41" s="35" t="s">
        <v>7</v>
      </c>
      <c r="U41" s="36" t="s">
        <v>59</v>
      </c>
      <c r="V41" s="35" t="s">
        <v>108</v>
      </c>
      <c r="W41" s="37">
        <v>0</v>
      </c>
      <c r="X41" s="38">
        <v>-1</v>
      </c>
      <c r="Y41" s="39"/>
      <c r="Z41" s="40">
        <v>264625.31</v>
      </c>
      <c r="AA41" s="40">
        <f t="shared" si="7"/>
        <v>0</v>
      </c>
      <c r="AB41" s="40">
        <f t="shared" si="7"/>
        <v>0</v>
      </c>
      <c r="AC41" s="41" t="e">
        <f t="shared" si="3"/>
        <v>#DIV/0!</v>
      </c>
      <c r="AD41" s="40">
        <f t="shared" si="4"/>
        <v>0</v>
      </c>
      <c r="AE41" s="40">
        <f t="shared" si="5"/>
        <v>0</v>
      </c>
      <c r="AF41" s="88" t="e">
        <f t="shared" si="0"/>
        <v>#DIV/0!</v>
      </c>
      <c r="AG41" s="40">
        <f t="shared" si="7"/>
        <v>0</v>
      </c>
      <c r="AH41" s="40">
        <f t="shared" si="7"/>
        <v>0</v>
      </c>
      <c r="AI41" s="91">
        <v>0</v>
      </c>
    </row>
    <row r="42" spans="1:35" ht="42.75" hidden="1" customHeight="1">
      <c r="A42" s="17"/>
      <c r="B42" s="131" t="s">
        <v>109</v>
      </c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3"/>
      <c r="Q42" s="33">
        <v>604</v>
      </c>
      <c r="R42" s="34">
        <v>1</v>
      </c>
      <c r="S42" s="34">
        <v>6</v>
      </c>
      <c r="T42" s="35" t="s">
        <v>7</v>
      </c>
      <c r="U42" s="36" t="s">
        <v>59</v>
      </c>
      <c r="V42" s="35" t="s">
        <v>108</v>
      </c>
      <c r="W42" s="37" t="s">
        <v>106</v>
      </c>
      <c r="X42" s="38">
        <v>-1</v>
      </c>
      <c r="Y42" s="39"/>
      <c r="Z42" s="40">
        <v>264625.31</v>
      </c>
      <c r="AA42" s="40">
        <v>0</v>
      </c>
      <c r="AB42" s="40">
        <v>0</v>
      </c>
      <c r="AC42" s="41" t="e">
        <f t="shared" si="3"/>
        <v>#DIV/0!</v>
      </c>
      <c r="AD42" s="40">
        <f t="shared" si="4"/>
        <v>0</v>
      </c>
      <c r="AE42" s="40">
        <f t="shared" si="5"/>
        <v>0</v>
      </c>
      <c r="AF42" s="88" t="e">
        <f t="shared" si="0"/>
        <v>#DIV/0!</v>
      </c>
      <c r="AG42" s="40">
        <f t="shared" si="7"/>
        <v>0</v>
      </c>
      <c r="AH42" s="40">
        <f t="shared" si="7"/>
        <v>0</v>
      </c>
      <c r="AI42" s="91">
        <v>0</v>
      </c>
    </row>
    <row r="43" spans="1:35" ht="12.75" customHeight="1">
      <c r="A43" s="17"/>
      <c r="B43" s="131" t="s">
        <v>107</v>
      </c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3"/>
      <c r="Q43" s="33">
        <v>604</v>
      </c>
      <c r="R43" s="34">
        <v>1</v>
      </c>
      <c r="S43" s="34">
        <v>6</v>
      </c>
      <c r="T43" s="35" t="s">
        <v>7</v>
      </c>
      <c r="U43" s="36" t="s">
        <v>59</v>
      </c>
      <c r="V43" s="35" t="s">
        <v>10</v>
      </c>
      <c r="W43" s="37" t="s">
        <v>106</v>
      </c>
      <c r="X43" s="38" t="s">
        <v>105</v>
      </c>
      <c r="Y43" s="39"/>
      <c r="Z43" s="40">
        <v>264625.31</v>
      </c>
      <c r="AA43" s="40">
        <v>44529.760000000002</v>
      </c>
      <c r="AB43" s="40">
        <v>44529.760000000002</v>
      </c>
      <c r="AC43" s="41">
        <f t="shared" si="3"/>
        <v>100</v>
      </c>
      <c r="AD43" s="40">
        <f t="shared" si="4"/>
        <v>44529.760000000002</v>
      </c>
      <c r="AE43" s="40">
        <f t="shared" si="5"/>
        <v>44529.760000000002</v>
      </c>
      <c r="AF43" s="88">
        <f t="shared" si="0"/>
        <v>100</v>
      </c>
      <c r="AG43" s="40">
        <v>0</v>
      </c>
      <c r="AH43" s="40">
        <v>0</v>
      </c>
      <c r="AI43" s="91">
        <v>0</v>
      </c>
    </row>
    <row r="44" spans="1:35" ht="13.5" hidden="1" customHeight="1">
      <c r="A44" s="17"/>
      <c r="B44" s="131" t="s">
        <v>104</v>
      </c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3"/>
      <c r="Q44" s="33">
        <v>604</v>
      </c>
      <c r="R44" s="34">
        <v>1</v>
      </c>
      <c r="S44" s="34">
        <v>7</v>
      </c>
      <c r="T44" s="35" t="s">
        <v>2</v>
      </c>
      <c r="U44" s="36" t="s">
        <v>2</v>
      </c>
      <c r="V44" s="35" t="s">
        <v>2</v>
      </c>
      <c r="W44" s="37" t="s">
        <v>2</v>
      </c>
      <c r="X44" s="38">
        <v>-1</v>
      </c>
      <c r="Y44" s="39"/>
      <c r="Z44" s="40">
        <v>300000</v>
      </c>
      <c r="AA44" s="40"/>
      <c r="AB44" s="40"/>
      <c r="AC44" s="41" t="e">
        <f t="shared" si="3"/>
        <v>#DIV/0!</v>
      </c>
      <c r="AD44" s="40">
        <f t="shared" si="4"/>
        <v>0</v>
      </c>
      <c r="AE44" s="40">
        <f t="shared" si="5"/>
        <v>0</v>
      </c>
      <c r="AF44" s="88" t="e">
        <f t="shared" si="0"/>
        <v>#DIV/0!</v>
      </c>
      <c r="AG44" s="40"/>
      <c r="AH44" s="40"/>
      <c r="AI44" s="91" t="e">
        <f t="shared" si="1"/>
        <v>#DIV/0!</v>
      </c>
    </row>
    <row r="45" spans="1:35" ht="63.75" hidden="1" customHeight="1">
      <c r="A45" s="17"/>
      <c r="B45" s="131" t="s">
        <v>131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3"/>
      <c r="Q45" s="33">
        <v>604</v>
      </c>
      <c r="R45" s="34">
        <v>1</v>
      </c>
      <c r="S45" s="34">
        <v>7</v>
      </c>
      <c r="T45" s="35" t="s">
        <v>7</v>
      </c>
      <c r="U45" s="36">
        <v>0</v>
      </c>
      <c r="V45" s="35">
        <v>0</v>
      </c>
      <c r="W45" s="37">
        <v>0</v>
      </c>
      <c r="X45" s="38">
        <v>-1</v>
      </c>
      <c r="Y45" s="39"/>
      <c r="Z45" s="40">
        <v>300000</v>
      </c>
      <c r="AA45" s="40"/>
      <c r="AB45" s="40"/>
      <c r="AC45" s="41" t="e">
        <f t="shared" si="3"/>
        <v>#DIV/0!</v>
      </c>
      <c r="AD45" s="40">
        <f t="shared" si="4"/>
        <v>0</v>
      </c>
      <c r="AE45" s="40">
        <f t="shared" si="5"/>
        <v>0</v>
      </c>
      <c r="AF45" s="88" t="e">
        <f t="shared" si="0"/>
        <v>#DIV/0!</v>
      </c>
      <c r="AG45" s="40"/>
      <c r="AH45" s="40"/>
      <c r="AI45" s="91" t="e">
        <f t="shared" si="1"/>
        <v>#DIV/0!</v>
      </c>
    </row>
    <row r="46" spans="1:35" ht="32.25" hidden="1" customHeight="1">
      <c r="A46" s="17"/>
      <c r="B46" s="131" t="s">
        <v>132</v>
      </c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3"/>
      <c r="Q46" s="33">
        <v>604</v>
      </c>
      <c r="R46" s="34">
        <v>1</v>
      </c>
      <c r="S46" s="34">
        <v>7</v>
      </c>
      <c r="T46" s="35" t="s">
        <v>7</v>
      </c>
      <c r="U46" s="36" t="s">
        <v>11</v>
      </c>
      <c r="V46" s="35">
        <v>0</v>
      </c>
      <c r="W46" s="37">
        <v>0</v>
      </c>
      <c r="X46" s="38">
        <v>-1</v>
      </c>
      <c r="Y46" s="39"/>
      <c r="Z46" s="40">
        <v>300000</v>
      </c>
      <c r="AA46" s="40"/>
      <c r="AB46" s="40"/>
      <c r="AC46" s="41" t="e">
        <f t="shared" si="3"/>
        <v>#DIV/0!</v>
      </c>
      <c r="AD46" s="40">
        <f t="shared" si="4"/>
        <v>0</v>
      </c>
      <c r="AE46" s="40">
        <f t="shared" si="5"/>
        <v>0</v>
      </c>
      <c r="AF46" s="88" t="e">
        <f t="shared" si="0"/>
        <v>#DIV/0!</v>
      </c>
      <c r="AG46" s="40"/>
      <c r="AH46" s="40"/>
      <c r="AI46" s="91" t="e">
        <f t="shared" si="1"/>
        <v>#DIV/0!</v>
      </c>
    </row>
    <row r="47" spans="1:35" ht="21.75" hidden="1" customHeight="1">
      <c r="A47" s="17"/>
      <c r="B47" s="131" t="s">
        <v>29</v>
      </c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3"/>
      <c r="Q47" s="33">
        <v>604</v>
      </c>
      <c r="R47" s="34">
        <v>1</v>
      </c>
      <c r="S47" s="34">
        <v>7</v>
      </c>
      <c r="T47" s="35" t="s">
        <v>7</v>
      </c>
      <c r="U47" s="36" t="s">
        <v>11</v>
      </c>
      <c r="V47" s="35" t="s">
        <v>5</v>
      </c>
      <c r="W47" s="37">
        <v>0</v>
      </c>
      <c r="X47" s="38">
        <v>-1</v>
      </c>
      <c r="Y47" s="39"/>
      <c r="Z47" s="40">
        <v>300000</v>
      </c>
      <c r="AA47" s="40"/>
      <c r="AB47" s="40"/>
      <c r="AC47" s="41" t="e">
        <f t="shared" si="3"/>
        <v>#DIV/0!</v>
      </c>
      <c r="AD47" s="40">
        <f t="shared" si="4"/>
        <v>0</v>
      </c>
      <c r="AE47" s="40">
        <f t="shared" si="5"/>
        <v>0</v>
      </c>
      <c r="AF47" s="88" t="e">
        <f t="shared" si="0"/>
        <v>#DIV/0!</v>
      </c>
      <c r="AG47" s="40"/>
      <c r="AH47" s="40"/>
      <c r="AI47" s="91" t="e">
        <f t="shared" si="1"/>
        <v>#DIV/0!</v>
      </c>
    </row>
    <row r="48" spans="1:35" ht="21.75" hidden="1" customHeight="1">
      <c r="A48" s="17"/>
      <c r="B48" s="131" t="s">
        <v>104</v>
      </c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3"/>
      <c r="Q48" s="33">
        <v>604</v>
      </c>
      <c r="R48" s="34">
        <v>1</v>
      </c>
      <c r="S48" s="34">
        <v>7</v>
      </c>
      <c r="T48" s="35" t="s">
        <v>7</v>
      </c>
      <c r="U48" s="36" t="s">
        <v>11</v>
      </c>
      <c r="V48" s="35" t="s">
        <v>5</v>
      </c>
      <c r="W48" s="37" t="s">
        <v>102</v>
      </c>
      <c r="X48" s="38">
        <v>-1</v>
      </c>
      <c r="Y48" s="39"/>
      <c r="Z48" s="40">
        <v>300000</v>
      </c>
      <c r="AA48" s="40"/>
      <c r="AB48" s="40"/>
      <c r="AC48" s="41" t="e">
        <f t="shared" si="3"/>
        <v>#DIV/0!</v>
      </c>
      <c r="AD48" s="40">
        <f t="shared" si="4"/>
        <v>0</v>
      </c>
      <c r="AE48" s="40">
        <f t="shared" si="5"/>
        <v>0</v>
      </c>
      <c r="AF48" s="88" t="e">
        <f t="shared" si="0"/>
        <v>#DIV/0!</v>
      </c>
      <c r="AG48" s="40"/>
      <c r="AH48" s="40"/>
      <c r="AI48" s="91" t="e">
        <f t="shared" si="1"/>
        <v>#DIV/0!</v>
      </c>
    </row>
    <row r="49" spans="1:35" ht="12.75" hidden="1" customHeight="1">
      <c r="A49" s="17"/>
      <c r="B49" s="131" t="s">
        <v>103</v>
      </c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3"/>
      <c r="Q49" s="33">
        <v>604</v>
      </c>
      <c r="R49" s="34">
        <v>1</v>
      </c>
      <c r="S49" s="34">
        <v>7</v>
      </c>
      <c r="T49" s="35" t="s">
        <v>7</v>
      </c>
      <c r="U49" s="36" t="s">
        <v>11</v>
      </c>
      <c r="V49" s="35" t="s">
        <v>10</v>
      </c>
      <c r="W49" s="37" t="s">
        <v>102</v>
      </c>
      <c r="X49" s="38" t="s">
        <v>101</v>
      </c>
      <c r="Y49" s="39"/>
      <c r="Z49" s="40">
        <v>300000</v>
      </c>
      <c r="AA49" s="40"/>
      <c r="AB49" s="40"/>
      <c r="AC49" s="41" t="e">
        <f t="shared" si="3"/>
        <v>#DIV/0!</v>
      </c>
      <c r="AD49" s="40">
        <f t="shared" si="4"/>
        <v>0</v>
      </c>
      <c r="AE49" s="40">
        <f t="shared" si="5"/>
        <v>0</v>
      </c>
      <c r="AF49" s="88" t="e">
        <f t="shared" si="0"/>
        <v>#DIV/0!</v>
      </c>
      <c r="AG49" s="40"/>
      <c r="AH49" s="40"/>
      <c r="AI49" s="91" t="e">
        <f t="shared" si="1"/>
        <v>#DIV/0!</v>
      </c>
    </row>
    <row r="50" spans="1:35" ht="12.75" customHeight="1">
      <c r="A50" s="17"/>
      <c r="B50" s="131" t="s">
        <v>30</v>
      </c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3"/>
      <c r="Q50" s="33">
        <v>604</v>
      </c>
      <c r="R50" s="34">
        <v>1</v>
      </c>
      <c r="S50" s="34">
        <v>13</v>
      </c>
      <c r="T50" s="35" t="s">
        <v>2</v>
      </c>
      <c r="U50" s="36" t="s">
        <v>2</v>
      </c>
      <c r="V50" s="35" t="s">
        <v>2</v>
      </c>
      <c r="W50" s="37" t="s">
        <v>2</v>
      </c>
      <c r="X50" s="38">
        <v>-1</v>
      </c>
      <c r="Y50" s="39"/>
      <c r="Z50" s="40">
        <v>1997737.8</v>
      </c>
      <c r="AA50" s="40">
        <f>AA51</f>
        <v>2443657.54</v>
      </c>
      <c r="AB50" s="40">
        <f>AB51</f>
        <v>1889394.8599999999</v>
      </c>
      <c r="AC50" s="41">
        <f t="shared" si="3"/>
        <v>77.318316051765578</v>
      </c>
      <c r="AD50" s="40">
        <f t="shared" si="4"/>
        <v>2443657.54</v>
      </c>
      <c r="AE50" s="40">
        <f t="shared" si="5"/>
        <v>1889394.8599999999</v>
      </c>
      <c r="AF50" s="88">
        <f t="shared" si="0"/>
        <v>77.318316051765578</v>
      </c>
      <c r="AG50" s="40">
        <f>AG51</f>
        <v>0</v>
      </c>
      <c r="AH50" s="40">
        <f>AH51</f>
        <v>0</v>
      </c>
      <c r="AI50" s="91">
        <v>0</v>
      </c>
    </row>
    <row r="51" spans="1:35" ht="71.25" customHeight="1">
      <c r="A51" s="17"/>
      <c r="B51" s="131" t="s">
        <v>131</v>
      </c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3"/>
      <c r="Q51" s="33">
        <v>604</v>
      </c>
      <c r="R51" s="34">
        <v>1</v>
      </c>
      <c r="S51" s="34">
        <v>13</v>
      </c>
      <c r="T51" s="35" t="s">
        <v>7</v>
      </c>
      <c r="U51" s="36">
        <v>0</v>
      </c>
      <c r="V51" s="35">
        <v>0</v>
      </c>
      <c r="W51" s="37">
        <v>0</v>
      </c>
      <c r="X51" s="38">
        <v>-1</v>
      </c>
      <c r="Y51" s="39"/>
      <c r="Z51" s="40">
        <v>1997737.8</v>
      </c>
      <c r="AA51" s="40">
        <f>AA52+AA72+AA85</f>
        <v>2443657.54</v>
      </c>
      <c r="AB51" s="40">
        <f>AB52+AB72+AB85</f>
        <v>1889394.8599999999</v>
      </c>
      <c r="AC51" s="41">
        <f t="shared" si="3"/>
        <v>77.318316051765578</v>
      </c>
      <c r="AD51" s="40">
        <f t="shared" si="4"/>
        <v>2443657.54</v>
      </c>
      <c r="AE51" s="40">
        <f t="shared" si="5"/>
        <v>1889394.8599999999</v>
      </c>
      <c r="AF51" s="88">
        <f t="shared" si="0"/>
        <v>77.318316051765578</v>
      </c>
      <c r="AG51" s="40">
        <f>AG52+AG72+AG85</f>
        <v>0</v>
      </c>
      <c r="AH51" s="40">
        <f>AH52+AH72+AH85</f>
        <v>0</v>
      </c>
      <c r="AI51" s="91">
        <v>0</v>
      </c>
    </row>
    <row r="52" spans="1:35" ht="37.5" customHeight="1">
      <c r="A52" s="17"/>
      <c r="B52" s="131" t="s">
        <v>141</v>
      </c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3"/>
      <c r="Q52" s="33">
        <v>604</v>
      </c>
      <c r="R52" s="34">
        <v>1</v>
      </c>
      <c r="S52" s="34">
        <v>13</v>
      </c>
      <c r="T52" s="35" t="s">
        <v>7</v>
      </c>
      <c r="U52" s="36" t="s">
        <v>11</v>
      </c>
      <c r="V52" s="35">
        <v>0</v>
      </c>
      <c r="W52" s="37">
        <v>0</v>
      </c>
      <c r="X52" s="38">
        <v>-1</v>
      </c>
      <c r="Y52" s="39"/>
      <c r="Z52" s="40">
        <v>491261.24</v>
      </c>
      <c r="AA52" s="40">
        <f>AA53</f>
        <v>1084373.71</v>
      </c>
      <c r="AB52" s="40">
        <f>AB53</f>
        <v>577102.35</v>
      </c>
      <c r="AC52" s="41">
        <f t="shared" si="3"/>
        <v>53.219876568198984</v>
      </c>
      <c r="AD52" s="40">
        <f t="shared" si="4"/>
        <v>1084373.71</v>
      </c>
      <c r="AE52" s="40">
        <f t="shared" si="5"/>
        <v>577102.35</v>
      </c>
      <c r="AF52" s="88">
        <f t="shared" si="0"/>
        <v>53.219876568198984</v>
      </c>
      <c r="AG52" s="40">
        <f>AG53</f>
        <v>0</v>
      </c>
      <c r="AH52" s="40">
        <f>AH53</f>
        <v>0</v>
      </c>
      <c r="AI52" s="91">
        <v>0</v>
      </c>
    </row>
    <row r="53" spans="1:35" ht="21.75" customHeight="1">
      <c r="A53" s="17"/>
      <c r="B53" s="131" t="s">
        <v>29</v>
      </c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3"/>
      <c r="Q53" s="33">
        <v>604</v>
      </c>
      <c r="R53" s="34">
        <v>1</v>
      </c>
      <c r="S53" s="34">
        <v>13</v>
      </c>
      <c r="T53" s="35" t="s">
        <v>7</v>
      </c>
      <c r="U53" s="36" t="s">
        <v>11</v>
      </c>
      <c r="V53" s="35" t="s">
        <v>5</v>
      </c>
      <c r="W53" s="37">
        <v>0</v>
      </c>
      <c r="X53" s="38">
        <v>-1</v>
      </c>
      <c r="Y53" s="39"/>
      <c r="Z53" s="40">
        <v>491261.24</v>
      </c>
      <c r="AA53" s="40">
        <f>AA56+AA63+AA54</f>
        <v>1084373.71</v>
      </c>
      <c r="AB53" s="40">
        <f>AB56+AB63+AB54</f>
        <v>577102.35</v>
      </c>
      <c r="AC53" s="41">
        <f t="shared" si="3"/>
        <v>53.219876568198984</v>
      </c>
      <c r="AD53" s="40">
        <f>AD56+AD63+AD54</f>
        <v>1084373.71</v>
      </c>
      <c r="AE53" s="40">
        <f>AE56+AE63+AE54</f>
        <v>577102.35</v>
      </c>
      <c r="AF53" s="88">
        <f t="shared" si="0"/>
        <v>53.219876568198984</v>
      </c>
      <c r="AG53" s="40">
        <f>AG56+AG63</f>
        <v>0</v>
      </c>
      <c r="AH53" s="40">
        <f>AH56</f>
        <v>0</v>
      </c>
      <c r="AI53" s="91">
        <v>0</v>
      </c>
    </row>
    <row r="54" spans="1:35" ht="21.75" customHeight="1">
      <c r="A54" s="1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142" t="s">
        <v>192</v>
      </c>
      <c r="Q54" s="143">
        <v>604</v>
      </c>
      <c r="R54" s="144" t="s">
        <v>5</v>
      </c>
      <c r="S54" s="144" t="s">
        <v>183</v>
      </c>
      <c r="T54" s="144" t="s">
        <v>7</v>
      </c>
      <c r="U54" s="75" t="s">
        <v>11</v>
      </c>
      <c r="V54" s="75" t="s">
        <v>5</v>
      </c>
      <c r="W54" s="75" t="s">
        <v>194</v>
      </c>
      <c r="X54" s="38"/>
      <c r="Y54" s="39"/>
      <c r="Z54" s="40"/>
      <c r="AA54" s="40">
        <f>AA55</f>
        <v>107805.6</v>
      </c>
      <c r="AB54" s="40">
        <f>AB55</f>
        <v>107805.6</v>
      </c>
      <c r="AC54" s="41">
        <f t="shared" si="3"/>
        <v>100</v>
      </c>
      <c r="AD54" s="40">
        <f t="shared" si="4"/>
        <v>107805.6</v>
      </c>
      <c r="AE54" s="40">
        <f t="shared" si="5"/>
        <v>107805.6</v>
      </c>
      <c r="AF54" s="88">
        <f t="shared" si="0"/>
        <v>100</v>
      </c>
      <c r="AG54" s="40"/>
      <c r="AH54" s="40"/>
      <c r="AI54" s="91"/>
    </row>
    <row r="55" spans="1:35" ht="21.75" customHeight="1">
      <c r="A55" s="1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142" t="s">
        <v>193</v>
      </c>
      <c r="Q55" s="143">
        <v>604</v>
      </c>
      <c r="R55" s="144" t="s">
        <v>5</v>
      </c>
      <c r="S55" s="144" t="s">
        <v>183</v>
      </c>
      <c r="T55" s="144" t="s">
        <v>7</v>
      </c>
      <c r="U55" s="75" t="s">
        <v>11</v>
      </c>
      <c r="V55" s="75" t="s">
        <v>5</v>
      </c>
      <c r="W55" s="75" t="s">
        <v>194</v>
      </c>
      <c r="X55" s="38">
        <v>110</v>
      </c>
      <c r="Y55" s="39"/>
      <c r="Z55" s="40"/>
      <c r="AA55" s="40">
        <v>107805.6</v>
      </c>
      <c r="AB55" s="40">
        <f>AA55</f>
        <v>107805.6</v>
      </c>
      <c r="AC55" s="41">
        <f t="shared" si="3"/>
        <v>100</v>
      </c>
      <c r="AD55" s="40">
        <f t="shared" si="4"/>
        <v>107805.6</v>
      </c>
      <c r="AE55" s="40">
        <f t="shared" si="5"/>
        <v>107805.6</v>
      </c>
      <c r="AF55" s="88">
        <f t="shared" si="0"/>
        <v>100</v>
      </c>
      <c r="AG55" s="40"/>
      <c r="AH55" s="40"/>
      <c r="AI55" s="91"/>
    </row>
    <row r="56" spans="1:35" ht="37.5" customHeight="1">
      <c r="A56" s="17"/>
      <c r="B56" s="131" t="s">
        <v>28</v>
      </c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3"/>
      <c r="Q56" s="33">
        <v>604</v>
      </c>
      <c r="R56" s="34">
        <v>1</v>
      </c>
      <c r="S56" s="34">
        <v>13</v>
      </c>
      <c r="T56" s="35" t="s">
        <v>7</v>
      </c>
      <c r="U56" s="36" t="s">
        <v>11</v>
      </c>
      <c r="V56" s="35" t="s">
        <v>5</v>
      </c>
      <c r="W56" s="37" t="s">
        <v>23</v>
      </c>
      <c r="X56" s="38">
        <v>-1</v>
      </c>
      <c r="Y56" s="39"/>
      <c r="Z56" s="40">
        <v>491261.24</v>
      </c>
      <c r="AA56" s="40">
        <f>AA58+AA59+AA60+AA61+AA57+AA62</f>
        <v>976568.11</v>
      </c>
      <c r="AB56" s="40">
        <f>AB58+AB59+AB60+AB61+AB57+AB62</f>
        <v>469296.75</v>
      </c>
      <c r="AC56" s="41">
        <f t="shared" si="3"/>
        <v>48.05571113723957</v>
      </c>
      <c r="AD56" s="40">
        <f t="shared" si="4"/>
        <v>976568.11</v>
      </c>
      <c r="AE56" s="40">
        <f t="shared" si="5"/>
        <v>469296.75</v>
      </c>
      <c r="AF56" s="145">
        <f t="shared" si="0"/>
        <v>48.05571113723957</v>
      </c>
      <c r="AG56" s="40">
        <f>AG58+AG59+AG60+AG61</f>
        <v>0</v>
      </c>
      <c r="AH56" s="40">
        <f>AH58+AH59+AH60+AH61</f>
        <v>0</v>
      </c>
      <c r="AI56" s="91">
        <v>0</v>
      </c>
    </row>
    <row r="57" spans="1:35" ht="37.5" customHeight="1">
      <c r="A57" s="1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4" t="s">
        <v>135</v>
      </c>
      <c r="Q57" s="33">
        <v>604</v>
      </c>
      <c r="R57" s="34">
        <v>1</v>
      </c>
      <c r="S57" s="34">
        <v>13</v>
      </c>
      <c r="T57" s="35" t="s">
        <v>7</v>
      </c>
      <c r="U57" s="36" t="s">
        <v>11</v>
      </c>
      <c r="V57" s="35">
        <v>1</v>
      </c>
      <c r="W57" s="37" t="s">
        <v>23</v>
      </c>
      <c r="X57" s="38">
        <v>242</v>
      </c>
      <c r="Y57" s="39"/>
      <c r="Z57" s="40"/>
      <c r="AA57" s="40">
        <v>20524</v>
      </c>
      <c r="AB57" s="40">
        <v>20524</v>
      </c>
      <c r="AC57" s="41">
        <f t="shared" si="3"/>
        <v>100</v>
      </c>
      <c r="AD57" s="40">
        <f t="shared" si="4"/>
        <v>20524</v>
      </c>
      <c r="AE57" s="40">
        <f t="shared" si="5"/>
        <v>20524</v>
      </c>
      <c r="AF57" s="88">
        <f t="shared" si="0"/>
        <v>100</v>
      </c>
      <c r="AG57" s="40"/>
      <c r="AH57" s="40"/>
      <c r="AI57" s="91"/>
    </row>
    <row r="58" spans="1:35" ht="12.75" customHeight="1">
      <c r="A58" s="17"/>
      <c r="B58" s="131" t="s">
        <v>15</v>
      </c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3"/>
      <c r="Q58" s="33">
        <v>604</v>
      </c>
      <c r="R58" s="34">
        <v>1</v>
      </c>
      <c r="S58" s="34">
        <v>13</v>
      </c>
      <c r="T58" s="35" t="s">
        <v>7</v>
      </c>
      <c r="U58" s="36" t="s">
        <v>11</v>
      </c>
      <c r="V58" s="35">
        <v>1</v>
      </c>
      <c r="W58" s="37" t="s">
        <v>23</v>
      </c>
      <c r="X58" s="38" t="s">
        <v>3</v>
      </c>
      <c r="Y58" s="39"/>
      <c r="Z58" s="40">
        <v>103001</v>
      </c>
      <c r="AA58" s="40">
        <v>16750</v>
      </c>
      <c r="AB58" s="40">
        <v>16750</v>
      </c>
      <c r="AC58" s="41">
        <f t="shared" si="3"/>
        <v>100</v>
      </c>
      <c r="AD58" s="40">
        <f t="shared" si="4"/>
        <v>16750</v>
      </c>
      <c r="AE58" s="40">
        <f t="shared" si="5"/>
        <v>16750</v>
      </c>
      <c r="AF58" s="88">
        <f t="shared" si="0"/>
        <v>100</v>
      </c>
      <c r="AG58" s="40">
        <v>0</v>
      </c>
      <c r="AH58" s="40">
        <v>0</v>
      </c>
      <c r="AI58" s="91">
        <v>0</v>
      </c>
    </row>
    <row r="59" spans="1:35" ht="32.25" hidden="1" customHeight="1">
      <c r="A59" s="17"/>
      <c r="B59" s="131" t="s">
        <v>100</v>
      </c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3"/>
      <c r="Q59" s="33">
        <v>604</v>
      </c>
      <c r="R59" s="34">
        <v>1</v>
      </c>
      <c r="S59" s="34">
        <v>13</v>
      </c>
      <c r="T59" s="35" t="s">
        <v>7</v>
      </c>
      <c r="U59" s="36" t="s">
        <v>11</v>
      </c>
      <c r="V59" s="35">
        <v>1</v>
      </c>
      <c r="W59" s="37" t="s">
        <v>23</v>
      </c>
      <c r="X59" s="38" t="s">
        <v>99</v>
      </c>
      <c r="Y59" s="39"/>
      <c r="Z59" s="40">
        <v>60858.239999999998</v>
      </c>
      <c r="AA59" s="40">
        <v>0</v>
      </c>
      <c r="AB59" s="40">
        <v>0</v>
      </c>
      <c r="AC59" s="41" t="e">
        <f t="shared" si="3"/>
        <v>#DIV/0!</v>
      </c>
      <c r="AD59" s="40">
        <f t="shared" si="4"/>
        <v>0</v>
      </c>
      <c r="AE59" s="40">
        <f t="shared" si="5"/>
        <v>0</v>
      </c>
      <c r="AF59" s="88" t="e">
        <f t="shared" si="0"/>
        <v>#DIV/0!</v>
      </c>
      <c r="AG59" s="40">
        <v>0</v>
      </c>
      <c r="AH59" s="40">
        <v>0</v>
      </c>
      <c r="AI59" s="91" t="e">
        <f t="shared" si="1"/>
        <v>#DIV/0!</v>
      </c>
    </row>
    <row r="60" spans="1:35" ht="12.75" customHeight="1">
      <c r="A60" s="17"/>
      <c r="B60" s="131" t="s">
        <v>25</v>
      </c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3"/>
      <c r="Q60" s="33">
        <v>604</v>
      </c>
      <c r="R60" s="34">
        <v>1</v>
      </c>
      <c r="S60" s="34">
        <v>13</v>
      </c>
      <c r="T60" s="35" t="s">
        <v>7</v>
      </c>
      <c r="U60" s="36" t="s">
        <v>11</v>
      </c>
      <c r="V60" s="35">
        <v>1</v>
      </c>
      <c r="W60" s="37" t="s">
        <v>23</v>
      </c>
      <c r="X60" s="38" t="s">
        <v>24</v>
      </c>
      <c r="Y60" s="39"/>
      <c r="Z60" s="40">
        <v>7158</v>
      </c>
      <c r="AA60" s="40">
        <v>7022.75</v>
      </c>
      <c r="AB60" s="40">
        <v>7022.75</v>
      </c>
      <c r="AC60" s="41">
        <f t="shared" si="3"/>
        <v>100</v>
      </c>
      <c r="AD60" s="40">
        <f t="shared" si="4"/>
        <v>7022.75</v>
      </c>
      <c r="AE60" s="40">
        <f t="shared" si="5"/>
        <v>7022.75</v>
      </c>
      <c r="AF60" s="88">
        <f t="shared" si="0"/>
        <v>100</v>
      </c>
      <c r="AG60" s="40">
        <v>0</v>
      </c>
      <c r="AH60" s="40">
        <v>0</v>
      </c>
      <c r="AI60" s="91">
        <v>0</v>
      </c>
    </row>
    <row r="61" spans="1:35" ht="33" customHeight="1">
      <c r="A61" s="17"/>
      <c r="B61" s="134" t="s">
        <v>100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3"/>
      <c r="Q61" s="33">
        <v>604</v>
      </c>
      <c r="R61" s="34">
        <v>1</v>
      </c>
      <c r="S61" s="34">
        <v>13</v>
      </c>
      <c r="T61" s="35" t="s">
        <v>7</v>
      </c>
      <c r="U61" s="36" t="s">
        <v>11</v>
      </c>
      <c r="V61" s="35">
        <v>1</v>
      </c>
      <c r="W61" s="37" t="s">
        <v>23</v>
      </c>
      <c r="X61" s="38">
        <v>831</v>
      </c>
      <c r="Y61" s="39"/>
      <c r="Z61" s="40">
        <v>320244</v>
      </c>
      <c r="AA61" s="40">
        <v>99671.14</v>
      </c>
      <c r="AB61" s="40">
        <v>15000</v>
      </c>
      <c r="AC61" s="41">
        <f t="shared" si="3"/>
        <v>15.049491758597322</v>
      </c>
      <c r="AD61" s="40">
        <f t="shared" si="4"/>
        <v>99671.14</v>
      </c>
      <c r="AE61" s="40">
        <f t="shared" si="5"/>
        <v>15000</v>
      </c>
      <c r="AF61" s="88">
        <f t="shared" si="0"/>
        <v>15.049491758597322</v>
      </c>
      <c r="AG61" s="40">
        <v>0</v>
      </c>
      <c r="AH61" s="40">
        <v>0</v>
      </c>
      <c r="AI61" s="91">
        <v>0</v>
      </c>
    </row>
    <row r="62" spans="1:35" ht="24" customHeight="1">
      <c r="A62" s="17"/>
      <c r="B62" s="78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6" t="s">
        <v>12</v>
      </c>
      <c r="Q62" s="33">
        <v>604</v>
      </c>
      <c r="R62" s="34">
        <v>1</v>
      </c>
      <c r="S62" s="34">
        <v>13</v>
      </c>
      <c r="T62" s="35" t="s">
        <v>7</v>
      </c>
      <c r="U62" s="36" t="s">
        <v>11</v>
      </c>
      <c r="V62" s="35">
        <v>2</v>
      </c>
      <c r="W62" s="37">
        <v>20020</v>
      </c>
      <c r="X62" s="38">
        <v>853</v>
      </c>
      <c r="Y62" s="39"/>
      <c r="Z62" s="40"/>
      <c r="AA62" s="40">
        <v>832600.22</v>
      </c>
      <c r="AB62" s="40">
        <v>410000</v>
      </c>
      <c r="AC62" s="41">
        <f t="shared" si="3"/>
        <v>49.243321122350892</v>
      </c>
      <c r="AD62" s="40">
        <f t="shared" si="4"/>
        <v>832600.22</v>
      </c>
      <c r="AE62" s="40">
        <f t="shared" si="5"/>
        <v>410000</v>
      </c>
      <c r="AF62" s="88">
        <f t="shared" si="0"/>
        <v>49.243321122350892</v>
      </c>
      <c r="AG62" s="40"/>
      <c r="AH62" s="40"/>
      <c r="AI62" s="91"/>
    </row>
    <row r="63" spans="1:35" ht="36.75" hidden="1" customHeight="1">
      <c r="A63" s="17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3" t="s">
        <v>134</v>
      </c>
      <c r="Q63" s="33">
        <v>604</v>
      </c>
      <c r="R63" s="34">
        <v>1</v>
      </c>
      <c r="S63" s="34">
        <v>13</v>
      </c>
      <c r="T63" s="35" t="s">
        <v>7</v>
      </c>
      <c r="U63" s="36" t="s">
        <v>11</v>
      </c>
      <c r="V63" s="35" t="s">
        <v>5</v>
      </c>
      <c r="W63" s="37">
        <v>20030</v>
      </c>
      <c r="X63" s="38"/>
      <c r="Y63" s="39"/>
      <c r="Z63" s="40"/>
      <c r="AA63" s="40">
        <f>AA64+AA65+AA66+AA67+AA68+AA70+AA71+AA69</f>
        <v>0</v>
      </c>
      <c r="AB63" s="40">
        <f>AB64+AB65+AB66+AB67+AB68+AB70+AB71+AB69</f>
        <v>0</v>
      </c>
      <c r="AC63" s="41" t="e">
        <f t="shared" si="3"/>
        <v>#DIV/0!</v>
      </c>
      <c r="AD63" s="40">
        <f t="shared" si="4"/>
        <v>0</v>
      </c>
      <c r="AE63" s="40">
        <f t="shared" si="5"/>
        <v>0</v>
      </c>
      <c r="AF63" s="88" t="e">
        <f t="shared" si="0"/>
        <v>#DIV/0!</v>
      </c>
      <c r="AG63" s="40">
        <f>AG64+AG65+AG66+AG67+AG68+AG70+AG71+AG69</f>
        <v>0</v>
      </c>
      <c r="AH63" s="40">
        <f>AH64+AH65+AH66+AH67+AH68+AH70+AH71+AH69</f>
        <v>0</v>
      </c>
      <c r="AI63" s="91" t="e">
        <f t="shared" si="1"/>
        <v>#DIV/0!</v>
      </c>
    </row>
    <row r="64" spans="1:35" ht="12.75" hidden="1" customHeight="1">
      <c r="A64" s="17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3" t="s">
        <v>21</v>
      </c>
      <c r="Q64" s="33">
        <v>604</v>
      </c>
      <c r="R64" s="34">
        <v>1</v>
      </c>
      <c r="S64" s="34">
        <v>13</v>
      </c>
      <c r="T64" s="35" t="s">
        <v>7</v>
      </c>
      <c r="U64" s="36" t="s">
        <v>11</v>
      </c>
      <c r="V64" s="35">
        <v>1</v>
      </c>
      <c r="W64" s="37">
        <v>20030</v>
      </c>
      <c r="X64" s="38">
        <v>111</v>
      </c>
      <c r="Y64" s="39"/>
      <c r="Z64" s="40"/>
      <c r="AA64" s="40">
        <v>0</v>
      </c>
      <c r="AB64" s="40">
        <v>0</v>
      </c>
      <c r="AC64" s="41" t="e">
        <f t="shared" si="3"/>
        <v>#DIV/0!</v>
      </c>
      <c r="AD64" s="40">
        <f t="shared" si="4"/>
        <v>0</v>
      </c>
      <c r="AE64" s="40">
        <f t="shared" si="5"/>
        <v>0</v>
      </c>
      <c r="AF64" s="88" t="e">
        <f t="shared" si="0"/>
        <v>#DIV/0!</v>
      </c>
      <c r="AG64" s="40">
        <v>0</v>
      </c>
      <c r="AH64" s="40">
        <v>0</v>
      </c>
      <c r="AI64" s="91" t="e">
        <f t="shared" si="1"/>
        <v>#DIV/0!</v>
      </c>
    </row>
    <row r="65" spans="1:35" ht="39.75" hidden="1" customHeight="1">
      <c r="A65" s="17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3" t="s">
        <v>19</v>
      </c>
      <c r="Q65" s="33">
        <v>604</v>
      </c>
      <c r="R65" s="34">
        <v>1</v>
      </c>
      <c r="S65" s="34">
        <v>13</v>
      </c>
      <c r="T65" s="35" t="s">
        <v>7</v>
      </c>
      <c r="U65" s="36" t="s">
        <v>11</v>
      </c>
      <c r="V65" s="35">
        <v>1</v>
      </c>
      <c r="W65" s="37">
        <v>20030</v>
      </c>
      <c r="X65" s="38">
        <v>119</v>
      </c>
      <c r="Y65" s="39"/>
      <c r="Z65" s="40"/>
      <c r="AA65" s="40">
        <v>0</v>
      </c>
      <c r="AB65" s="40">
        <v>0</v>
      </c>
      <c r="AC65" s="41" t="e">
        <f t="shared" si="3"/>
        <v>#DIV/0!</v>
      </c>
      <c r="AD65" s="40">
        <f t="shared" si="4"/>
        <v>0</v>
      </c>
      <c r="AE65" s="40">
        <f t="shared" si="5"/>
        <v>0</v>
      </c>
      <c r="AF65" s="88" t="e">
        <f t="shared" si="0"/>
        <v>#DIV/0!</v>
      </c>
      <c r="AG65" s="40">
        <v>0</v>
      </c>
      <c r="AH65" s="40">
        <v>0</v>
      </c>
      <c r="AI65" s="91" t="e">
        <f t="shared" si="1"/>
        <v>#DIV/0!</v>
      </c>
    </row>
    <row r="66" spans="1:35" ht="25.5" hidden="1" customHeight="1">
      <c r="A66" s="17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3" t="s">
        <v>135</v>
      </c>
      <c r="Q66" s="33">
        <v>604</v>
      </c>
      <c r="R66" s="34">
        <v>1</v>
      </c>
      <c r="S66" s="34">
        <v>13</v>
      </c>
      <c r="T66" s="35" t="s">
        <v>7</v>
      </c>
      <c r="U66" s="36" t="s">
        <v>11</v>
      </c>
      <c r="V66" s="35">
        <v>1</v>
      </c>
      <c r="W66" s="37">
        <v>20030</v>
      </c>
      <c r="X66" s="38">
        <v>242</v>
      </c>
      <c r="Y66" s="39"/>
      <c r="Z66" s="40"/>
      <c r="AA66" s="40">
        <v>0</v>
      </c>
      <c r="AB66" s="40">
        <v>0</v>
      </c>
      <c r="AC66" s="41" t="e">
        <f t="shared" si="3"/>
        <v>#DIV/0!</v>
      </c>
      <c r="AD66" s="40">
        <f t="shared" si="4"/>
        <v>0</v>
      </c>
      <c r="AE66" s="40">
        <f t="shared" si="5"/>
        <v>0</v>
      </c>
      <c r="AF66" s="88" t="e">
        <f t="shared" si="0"/>
        <v>#DIV/0!</v>
      </c>
      <c r="AG66" s="40">
        <v>0</v>
      </c>
      <c r="AH66" s="40">
        <v>0</v>
      </c>
      <c r="AI66" s="91" t="e">
        <f t="shared" si="1"/>
        <v>#DIV/0!</v>
      </c>
    </row>
    <row r="67" spans="1:35" ht="12.75" hidden="1" customHeight="1">
      <c r="A67" s="17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3" t="s">
        <v>15</v>
      </c>
      <c r="Q67" s="33">
        <v>604</v>
      </c>
      <c r="R67" s="34">
        <v>1</v>
      </c>
      <c r="S67" s="34">
        <v>13</v>
      </c>
      <c r="T67" s="35" t="s">
        <v>7</v>
      </c>
      <c r="U67" s="36" t="s">
        <v>11</v>
      </c>
      <c r="V67" s="35">
        <v>1</v>
      </c>
      <c r="W67" s="37">
        <v>20030</v>
      </c>
      <c r="X67" s="38">
        <v>244</v>
      </c>
      <c r="Y67" s="39"/>
      <c r="Z67" s="40"/>
      <c r="AA67" s="40">
        <v>0</v>
      </c>
      <c r="AB67" s="40">
        <v>0</v>
      </c>
      <c r="AC67" s="41" t="e">
        <f t="shared" si="3"/>
        <v>#DIV/0!</v>
      </c>
      <c r="AD67" s="40">
        <f t="shared" si="4"/>
        <v>0</v>
      </c>
      <c r="AE67" s="40">
        <f t="shared" si="5"/>
        <v>0</v>
      </c>
      <c r="AF67" s="88" t="e">
        <f t="shared" si="0"/>
        <v>#DIV/0!</v>
      </c>
      <c r="AG67" s="40">
        <v>0</v>
      </c>
      <c r="AH67" s="40">
        <v>0</v>
      </c>
      <c r="AI67" s="91" t="e">
        <f t="shared" si="1"/>
        <v>#DIV/0!</v>
      </c>
    </row>
    <row r="68" spans="1:35" ht="12.75" hidden="1" customHeight="1">
      <c r="A68" s="17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3" t="s">
        <v>14</v>
      </c>
      <c r="Q68" s="33">
        <v>604</v>
      </c>
      <c r="R68" s="34">
        <v>1</v>
      </c>
      <c r="S68" s="34">
        <v>13</v>
      </c>
      <c r="T68" s="35" t="s">
        <v>7</v>
      </c>
      <c r="U68" s="36" t="s">
        <v>11</v>
      </c>
      <c r="V68" s="35">
        <v>1</v>
      </c>
      <c r="W68" s="37">
        <v>20030</v>
      </c>
      <c r="X68" s="38">
        <v>247</v>
      </c>
      <c r="Y68" s="39"/>
      <c r="Z68" s="40"/>
      <c r="AA68" s="40">
        <v>0</v>
      </c>
      <c r="AB68" s="40">
        <v>0</v>
      </c>
      <c r="AC68" s="41" t="e">
        <f t="shared" si="3"/>
        <v>#DIV/0!</v>
      </c>
      <c r="AD68" s="40">
        <f t="shared" si="4"/>
        <v>0</v>
      </c>
      <c r="AE68" s="40">
        <f t="shared" si="5"/>
        <v>0</v>
      </c>
      <c r="AF68" s="88" t="e">
        <f t="shared" si="0"/>
        <v>#DIV/0!</v>
      </c>
      <c r="AG68" s="40">
        <v>0</v>
      </c>
      <c r="AH68" s="40">
        <v>0</v>
      </c>
      <c r="AI68" s="91" t="e">
        <f t="shared" si="1"/>
        <v>#DIV/0!</v>
      </c>
    </row>
    <row r="69" spans="1:35" ht="25.5" hidden="1" customHeight="1">
      <c r="A69" s="17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3" t="s">
        <v>27</v>
      </c>
      <c r="Q69" s="33">
        <v>604</v>
      </c>
      <c r="R69" s="34">
        <v>1</v>
      </c>
      <c r="S69" s="34">
        <v>13</v>
      </c>
      <c r="T69" s="35" t="s">
        <v>7</v>
      </c>
      <c r="U69" s="36" t="s">
        <v>11</v>
      </c>
      <c r="V69" s="35">
        <v>1</v>
      </c>
      <c r="W69" s="37">
        <v>20030</v>
      </c>
      <c r="X69" s="38">
        <v>851</v>
      </c>
      <c r="Y69" s="39"/>
      <c r="Z69" s="40"/>
      <c r="AA69" s="40">
        <v>0</v>
      </c>
      <c r="AB69" s="40">
        <v>0</v>
      </c>
      <c r="AC69" s="41" t="e">
        <f t="shared" si="3"/>
        <v>#DIV/0!</v>
      </c>
      <c r="AD69" s="40">
        <f t="shared" si="4"/>
        <v>0</v>
      </c>
      <c r="AE69" s="40">
        <f t="shared" si="5"/>
        <v>0</v>
      </c>
      <c r="AF69" s="88" t="e">
        <f t="shared" si="0"/>
        <v>#DIV/0!</v>
      </c>
      <c r="AG69" s="40">
        <v>0</v>
      </c>
      <c r="AH69" s="40">
        <v>0</v>
      </c>
      <c r="AI69" s="91" t="e">
        <f t="shared" si="1"/>
        <v>#DIV/0!</v>
      </c>
    </row>
    <row r="70" spans="1:35" ht="12.75" hidden="1" customHeight="1">
      <c r="A70" s="17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3" t="s">
        <v>25</v>
      </c>
      <c r="Q70" s="33">
        <v>604</v>
      </c>
      <c r="R70" s="34">
        <v>1</v>
      </c>
      <c r="S70" s="34">
        <v>13</v>
      </c>
      <c r="T70" s="35" t="s">
        <v>7</v>
      </c>
      <c r="U70" s="36" t="s">
        <v>11</v>
      </c>
      <c r="V70" s="35">
        <v>1</v>
      </c>
      <c r="W70" s="37">
        <v>20030</v>
      </c>
      <c r="X70" s="38">
        <v>852</v>
      </c>
      <c r="Y70" s="39"/>
      <c r="Z70" s="40"/>
      <c r="AA70" s="40">
        <v>0</v>
      </c>
      <c r="AB70" s="40">
        <v>0</v>
      </c>
      <c r="AC70" s="41" t="e">
        <f t="shared" si="3"/>
        <v>#DIV/0!</v>
      </c>
      <c r="AD70" s="40">
        <f t="shared" si="4"/>
        <v>0</v>
      </c>
      <c r="AE70" s="40">
        <f t="shared" si="5"/>
        <v>0</v>
      </c>
      <c r="AF70" s="88" t="e">
        <f t="shared" si="0"/>
        <v>#DIV/0!</v>
      </c>
      <c r="AG70" s="40">
        <v>0</v>
      </c>
      <c r="AH70" s="40">
        <v>0</v>
      </c>
      <c r="AI70" s="91" t="e">
        <f t="shared" si="1"/>
        <v>#DIV/0!</v>
      </c>
    </row>
    <row r="71" spans="1:35" ht="12.75" hidden="1" customHeight="1">
      <c r="A71" s="17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3" t="s">
        <v>12</v>
      </c>
      <c r="Q71" s="33">
        <v>604</v>
      </c>
      <c r="R71" s="34">
        <v>1</v>
      </c>
      <c r="S71" s="34">
        <v>13</v>
      </c>
      <c r="T71" s="35" t="s">
        <v>7</v>
      </c>
      <c r="U71" s="36" t="s">
        <v>11</v>
      </c>
      <c r="V71" s="35">
        <v>1</v>
      </c>
      <c r="W71" s="37">
        <v>20030</v>
      </c>
      <c r="X71" s="38">
        <v>853</v>
      </c>
      <c r="Y71" s="39"/>
      <c r="Z71" s="40"/>
      <c r="AA71" s="40">
        <v>0</v>
      </c>
      <c r="AB71" s="40">
        <v>0</v>
      </c>
      <c r="AC71" s="41" t="e">
        <f t="shared" si="3"/>
        <v>#DIV/0!</v>
      </c>
      <c r="AD71" s="40">
        <f t="shared" si="4"/>
        <v>0</v>
      </c>
      <c r="AE71" s="40">
        <f t="shared" si="5"/>
        <v>0</v>
      </c>
      <c r="AF71" s="88" t="e">
        <f t="shared" si="0"/>
        <v>#DIV/0!</v>
      </c>
      <c r="AG71" s="40">
        <v>0</v>
      </c>
      <c r="AH71" s="40">
        <v>0</v>
      </c>
      <c r="AI71" s="91" t="e">
        <f t="shared" si="1"/>
        <v>#DIV/0!</v>
      </c>
    </row>
    <row r="72" spans="1:35" ht="32.25" customHeight="1">
      <c r="A72" s="17"/>
      <c r="B72" s="131" t="s">
        <v>140</v>
      </c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3"/>
      <c r="Q72" s="33">
        <v>604</v>
      </c>
      <c r="R72" s="34">
        <v>1</v>
      </c>
      <c r="S72" s="34">
        <v>13</v>
      </c>
      <c r="T72" s="35" t="s">
        <v>7</v>
      </c>
      <c r="U72" s="36" t="s">
        <v>6</v>
      </c>
      <c r="V72" s="35">
        <v>0</v>
      </c>
      <c r="W72" s="37">
        <v>0</v>
      </c>
      <c r="X72" s="44" t="s">
        <v>137</v>
      </c>
      <c r="Y72" s="39"/>
      <c r="Z72" s="40">
        <v>1496476.56</v>
      </c>
      <c r="AA72" s="40">
        <f>AA73</f>
        <v>1359283.83</v>
      </c>
      <c r="AB72" s="40">
        <f>AB73</f>
        <v>1312292.51</v>
      </c>
      <c r="AC72" s="41">
        <f t="shared" si="3"/>
        <v>96.542935407390232</v>
      </c>
      <c r="AD72" s="40">
        <f t="shared" si="4"/>
        <v>1359283.83</v>
      </c>
      <c r="AE72" s="40">
        <f t="shared" si="5"/>
        <v>1312292.51</v>
      </c>
      <c r="AF72" s="88">
        <f t="shared" si="0"/>
        <v>96.542935407390232</v>
      </c>
      <c r="AG72" s="40">
        <f>AG73</f>
        <v>0</v>
      </c>
      <c r="AH72" s="40">
        <f>AH73</f>
        <v>0</v>
      </c>
      <c r="AI72" s="91">
        <v>0</v>
      </c>
    </row>
    <row r="73" spans="1:35" ht="21.75" customHeight="1">
      <c r="A73" s="17"/>
      <c r="B73" s="131" t="s">
        <v>71</v>
      </c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  <c r="N73" s="131"/>
      <c r="O73" s="131"/>
      <c r="P73" s="133"/>
      <c r="Q73" s="33">
        <v>604</v>
      </c>
      <c r="R73" s="34">
        <v>1</v>
      </c>
      <c r="S73" s="34">
        <v>13</v>
      </c>
      <c r="T73" s="35" t="s">
        <v>7</v>
      </c>
      <c r="U73" s="36" t="s">
        <v>6</v>
      </c>
      <c r="V73" s="35" t="s">
        <v>5</v>
      </c>
      <c r="W73" s="37">
        <v>0</v>
      </c>
      <c r="X73" s="44" t="s">
        <v>137</v>
      </c>
      <c r="Y73" s="39"/>
      <c r="Z73" s="40">
        <v>1496476.56</v>
      </c>
      <c r="AA73" s="40">
        <f>AA74+AA76+AA82</f>
        <v>1359283.83</v>
      </c>
      <c r="AB73" s="40">
        <f>AB74+AB76+AB82</f>
        <v>1312292.51</v>
      </c>
      <c r="AC73" s="41">
        <f t="shared" si="3"/>
        <v>96.542935407390232</v>
      </c>
      <c r="AD73" s="40">
        <f t="shared" si="4"/>
        <v>1359283.83</v>
      </c>
      <c r="AE73" s="40">
        <f t="shared" si="5"/>
        <v>1312292.51</v>
      </c>
      <c r="AF73" s="88">
        <f t="shared" si="0"/>
        <v>96.542935407390232</v>
      </c>
      <c r="AG73" s="40">
        <f>AG74+AG76+AG82</f>
        <v>0</v>
      </c>
      <c r="AH73" s="40">
        <f>AH74+AH76+AH82</f>
        <v>0</v>
      </c>
      <c r="AI73" s="91">
        <v>0</v>
      </c>
    </row>
    <row r="74" spans="1:35" ht="32.25" customHeight="1">
      <c r="A74" s="17"/>
      <c r="B74" s="131" t="s">
        <v>98</v>
      </c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3"/>
      <c r="Q74" s="33">
        <v>604</v>
      </c>
      <c r="R74" s="34">
        <v>1</v>
      </c>
      <c r="S74" s="34">
        <v>13</v>
      </c>
      <c r="T74" s="35" t="s">
        <v>7</v>
      </c>
      <c r="U74" s="36" t="s">
        <v>6</v>
      </c>
      <c r="V74" s="35" t="s">
        <v>5</v>
      </c>
      <c r="W74" s="37" t="s">
        <v>4</v>
      </c>
      <c r="X74" s="44" t="s">
        <v>145</v>
      </c>
      <c r="Y74" s="39"/>
      <c r="Z74" s="40">
        <v>45000</v>
      </c>
      <c r="AA74" s="40">
        <f>AA75</f>
        <v>195000</v>
      </c>
      <c r="AB74" s="40">
        <f>AB75</f>
        <v>195000</v>
      </c>
      <c r="AC74" s="41">
        <v>0</v>
      </c>
      <c r="AD74" s="40">
        <f t="shared" si="4"/>
        <v>195000</v>
      </c>
      <c r="AE74" s="40">
        <f t="shared" si="5"/>
        <v>195000</v>
      </c>
      <c r="AF74" s="88">
        <v>0</v>
      </c>
      <c r="AG74" s="40">
        <f>AG75</f>
        <v>0</v>
      </c>
      <c r="AH74" s="40">
        <f>AH75</f>
        <v>0</v>
      </c>
      <c r="AI74" s="91">
        <v>0</v>
      </c>
    </row>
    <row r="75" spans="1:35" ht="12.75" customHeight="1">
      <c r="A75" s="17"/>
      <c r="B75" s="131" t="s">
        <v>15</v>
      </c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1"/>
      <c r="P75" s="133"/>
      <c r="Q75" s="33">
        <v>604</v>
      </c>
      <c r="R75" s="34">
        <v>1</v>
      </c>
      <c r="S75" s="34">
        <v>13</v>
      </c>
      <c r="T75" s="35" t="s">
        <v>7</v>
      </c>
      <c r="U75" s="36" t="s">
        <v>6</v>
      </c>
      <c r="V75" s="35">
        <v>1</v>
      </c>
      <c r="W75" s="37" t="s">
        <v>4</v>
      </c>
      <c r="X75" s="38" t="s">
        <v>3</v>
      </c>
      <c r="Y75" s="39"/>
      <c r="Z75" s="40">
        <v>45000</v>
      </c>
      <c r="AA75" s="40">
        <v>195000</v>
      </c>
      <c r="AB75" s="40">
        <v>195000</v>
      </c>
      <c r="AC75" s="41">
        <v>0</v>
      </c>
      <c r="AD75" s="40">
        <f t="shared" si="4"/>
        <v>195000</v>
      </c>
      <c r="AE75" s="40">
        <f t="shared" si="5"/>
        <v>195000</v>
      </c>
      <c r="AF75" s="88">
        <v>0</v>
      </c>
      <c r="AG75" s="40">
        <v>0</v>
      </c>
      <c r="AH75" s="40">
        <v>0</v>
      </c>
      <c r="AI75" s="91">
        <v>0</v>
      </c>
    </row>
    <row r="76" spans="1:35" ht="21.75" customHeight="1">
      <c r="A76" s="17"/>
      <c r="B76" s="131" t="s">
        <v>97</v>
      </c>
      <c r="C76" s="131"/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3"/>
      <c r="Q76" s="33">
        <v>604</v>
      </c>
      <c r="R76" s="34">
        <v>1</v>
      </c>
      <c r="S76" s="34">
        <v>13</v>
      </c>
      <c r="T76" s="35" t="s">
        <v>7</v>
      </c>
      <c r="U76" s="36" t="s">
        <v>6</v>
      </c>
      <c r="V76" s="35" t="s">
        <v>5</v>
      </c>
      <c r="W76" s="37" t="s">
        <v>9</v>
      </c>
      <c r="X76" s="44" t="s">
        <v>137</v>
      </c>
      <c r="Y76" s="39"/>
      <c r="Z76" s="40">
        <v>1451476.56</v>
      </c>
      <c r="AA76" s="40">
        <f>AA78+AA79+AA81+AA80+AA77</f>
        <v>1164283.83</v>
      </c>
      <c r="AB76" s="40">
        <f>AB78+AB79+AB81+AB80</f>
        <v>1117292.51</v>
      </c>
      <c r="AC76" s="41">
        <f t="shared" si="3"/>
        <v>95.963929173524633</v>
      </c>
      <c r="AD76" s="40">
        <f t="shared" si="4"/>
        <v>1164283.83</v>
      </c>
      <c r="AE76" s="40">
        <f t="shared" si="5"/>
        <v>1117292.51</v>
      </c>
      <c r="AF76" s="88">
        <f t="shared" si="0"/>
        <v>95.963929173524633</v>
      </c>
      <c r="AG76" s="40">
        <f>AG78+AG79+AG81+AG80+AG77</f>
        <v>0</v>
      </c>
      <c r="AH76" s="40">
        <f>AH78+AH79+AH81+AH80</f>
        <v>0</v>
      </c>
      <c r="AI76" s="91">
        <v>0</v>
      </c>
    </row>
    <row r="77" spans="1:35" ht="21.75" customHeight="1">
      <c r="A77" s="17"/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4" t="s">
        <v>17</v>
      </c>
      <c r="Q77" s="33">
        <v>604</v>
      </c>
      <c r="R77" s="34">
        <v>1</v>
      </c>
      <c r="S77" s="34">
        <v>13</v>
      </c>
      <c r="T77" s="35" t="s">
        <v>7</v>
      </c>
      <c r="U77" s="36" t="s">
        <v>6</v>
      </c>
      <c r="V77" s="35">
        <v>1</v>
      </c>
      <c r="W77" s="37" t="s">
        <v>9</v>
      </c>
      <c r="X77" s="75" t="s">
        <v>16</v>
      </c>
      <c r="Y77" s="39"/>
      <c r="Z77" s="40"/>
      <c r="AA77" s="40">
        <v>0</v>
      </c>
      <c r="AB77" s="40"/>
      <c r="AC77" s="41"/>
      <c r="AD77" s="40">
        <f t="shared" si="4"/>
        <v>0</v>
      </c>
      <c r="AE77" s="40">
        <f t="shared" si="5"/>
        <v>0</v>
      </c>
      <c r="AF77" s="88">
        <v>0</v>
      </c>
      <c r="AG77" s="40">
        <v>0</v>
      </c>
      <c r="AH77" s="40"/>
      <c r="AI77" s="91">
        <v>0</v>
      </c>
    </row>
    <row r="78" spans="1:35" ht="12.75" customHeight="1">
      <c r="A78" s="17"/>
      <c r="B78" s="131" t="s">
        <v>15</v>
      </c>
      <c r="C78" s="131"/>
      <c r="D78" s="131"/>
      <c r="E78" s="131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3"/>
      <c r="Q78" s="33">
        <v>604</v>
      </c>
      <c r="R78" s="34">
        <v>1</v>
      </c>
      <c r="S78" s="34">
        <v>13</v>
      </c>
      <c r="T78" s="35" t="s">
        <v>7</v>
      </c>
      <c r="U78" s="36" t="s">
        <v>6</v>
      </c>
      <c r="V78" s="35">
        <v>1</v>
      </c>
      <c r="W78" s="37" t="s">
        <v>9</v>
      </c>
      <c r="X78" s="38" t="s">
        <v>3</v>
      </c>
      <c r="Y78" s="39"/>
      <c r="Z78" s="40">
        <v>493051.53</v>
      </c>
      <c r="AA78" s="40">
        <v>372164</v>
      </c>
      <c r="AB78" s="40">
        <v>328707.34999999998</v>
      </c>
      <c r="AC78" s="41">
        <f t="shared" si="3"/>
        <v>88.32325265205661</v>
      </c>
      <c r="AD78" s="40">
        <f t="shared" si="4"/>
        <v>372164</v>
      </c>
      <c r="AE78" s="40">
        <f t="shared" si="5"/>
        <v>328707.34999999998</v>
      </c>
      <c r="AF78" s="88">
        <f t="shared" si="0"/>
        <v>88.32325265205661</v>
      </c>
      <c r="AG78" s="40">
        <v>0</v>
      </c>
      <c r="AH78" s="40">
        <v>0</v>
      </c>
      <c r="AI78" s="91">
        <v>0</v>
      </c>
    </row>
    <row r="79" spans="1:35" ht="12.75" customHeight="1">
      <c r="A79" s="17"/>
      <c r="B79" s="131" t="s">
        <v>14</v>
      </c>
      <c r="C79" s="131"/>
      <c r="D79" s="131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3"/>
      <c r="Q79" s="33">
        <v>604</v>
      </c>
      <c r="R79" s="34">
        <v>1</v>
      </c>
      <c r="S79" s="34">
        <v>13</v>
      </c>
      <c r="T79" s="35" t="s">
        <v>7</v>
      </c>
      <c r="U79" s="36" t="s">
        <v>6</v>
      </c>
      <c r="V79" s="35">
        <v>1</v>
      </c>
      <c r="W79" s="37" t="s">
        <v>9</v>
      </c>
      <c r="X79" s="38" t="s">
        <v>13</v>
      </c>
      <c r="Y79" s="39"/>
      <c r="Z79" s="40">
        <v>934930.96</v>
      </c>
      <c r="AA79" s="40">
        <v>792119.83</v>
      </c>
      <c r="AB79" s="40">
        <v>788585.16</v>
      </c>
      <c r="AC79" s="41">
        <f t="shared" si="3"/>
        <v>99.553770797531996</v>
      </c>
      <c r="AD79" s="40">
        <f t="shared" si="4"/>
        <v>792119.83</v>
      </c>
      <c r="AE79" s="40">
        <f t="shared" si="5"/>
        <v>788585.16</v>
      </c>
      <c r="AF79" s="88">
        <f t="shared" si="0"/>
        <v>99.553770797531996</v>
      </c>
      <c r="AG79" s="40">
        <v>0</v>
      </c>
      <c r="AH79" s="40">
        <v>0</v>
      </c>
      <c r="AI79" s="91">
        <v>0</v>
      </c>
    </row>
    <row r="80" spans="1:35" ht="24.75" customHeight="1">
      <c r="A80" s="17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4" t="s">
        <v>27</v>
      </c>
      <c r="Q80" s="33">
        <v>604</v>
      </c>
      <c r="R80" s="34">
        <v>1</v>
      </c>
      <c r="S80" s="34">
        <v>13</v>
      </c>
      <c r="T80" s="35" t="s">
        <v>7</v>
      </c>
      <c r="U80" s="36" t="s">
        <v>6</v>
      </c>
      <c r="V80" s="35">
        <v>1</v>
      </c>
      <c r="W80" s="37">
        <v>20030</v>
      </c>
      <c r="X80" s="38">
        <v>851</v>
      </c>
      <c r="Y80" s="39"/>
      <c r="Z80" s="40"/>
      <c r="AA80" s="40">
        <v>0</v>
      </c>
      <c r="AB80" s="40"/>
      <c r="AC80" s="41"/>
      <c r="AD80" s="40">
        <f t="shared" si="4"/>
        <v>0</v>
      </c>
      <c r="AE80" s="40">
        <f t="shared" si="5"/>
        <v>0</v>
      </c>
      <c r="AF80" s="88">
        <v>0</v>
      </c>
      <c r="AG80" s="40">
        <v>0</v>
      </c>
      <c r="AH80" s="40"/>
      <c r="AI80" s="91">
        <v>0</v>
      </c>
    </row>
    <row r="81" spans="1:35" ht="12.75" customHeight="1">
      <c r="A81" s="17"/>
      <c r="B81" s="134" t="s">
        <v>25</v>
      </c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3"/>
      <c r="Q81" s="33">
        <v>604</v>
      </c>
      <c r="R81" s="34">
        <v>1</v>
      </c>
      <c r="S81" s="34">
        <v>13</v>
      </c>
      <c r="T81" s="35" t="s">
        <v>7</v>
      </c>
      <c r="U81" s="36" t="s">
        <v>6</v>
      </c>
      <c r="V81" s="35">
        <v>1</v>
      </c>
      <c r="W81" s="37" t="s">
        <v>9</v>
      </c>
      <c r="X81" s="38">
        <v>852</v>
      </c>
      <c r="Y81" s="39"/>
      <c r="Z81" s="40">
        <v>23494.07</v>
      </c>
      <c r="AA81" s="40">
        <v>0</v>
      </c>
      <c r="AB81" s="40">
        <v>0</v>
      </c>
      <c r="AC81" s="41">
        <v>0</v>
      </c>
      <c r="AD81" s="40">
        <f t="shared" si="4"/>
        <v>0</v>
      </c>
      <c r="AE81" s="40">
        <f t="shared" si="5"/>
        <v>0</v>
      </c>
      <c r="AF81" s="88">
        <v>0</v>
      </c>
      <c r="AG81" s="40">
        <v>0</v>
      </c>
      <c r="AH81" s="40">
        <v>0</v>
      </c>
      <c r="AI81" s="91">
        <v>0</v>
      </c>
    </row>
    <row r="82" spans="1:35" ht="27" customHeight="1">
      <c r="A82" s="17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3" t="s">
        <v>136</v>
      </c>
      <c r="Q82" s="33">
        <v>604</v>
      </c>
      <c r="R82" s="34">
        <v>1</v>
      </c>
      <c r="S82" s="34">
        <v>13</v>
      </c>
      <c r="T82" s="35" t="s">
        <v>7</v>
      </c>
      <c r="U82" s="36" t="s">
        <v>6</v>
      </c>
      <c r="V82" s="35" t="s">
        <v>5</v>
      </c>
      <c r="W82" s="37">
        <v>20040</v>
      </c>
      <c r="X82" s="44" t="s">
        <v>137</v>
      </c>
      <c r="Y82" s="39"/>
      <c r="Z82" s="40"/>
      <c r="AA82" s="40">
        <f>AA83</f>
        <v>0</v>
      </c>
      <c r="AB82" s="40">
        <f>AB83</f>
        <v>0</v>
      </c>
      <c r="AC82" s="41">
        <v>0</v>
      </c>
      <c r="AD82" s="40">
        <f t="shared" si="4"/>
        <v>0</v>
      </c>
      <c r="AE82" s="40">
        <f t="shared" si="5"/>
        <v>0</v>
      </c>
      <c r="AF82" s="88">
        <v>0</v>
      </c>
      <c r="AG82" s="40">
        <f>AG83</f>
        <v>0</v>
      </c>
      <c r="AH82" s="40">
        <f>AH83</f>
        <v>0</v>
      </c>
      <c r="AI82" s="91">
        <v>0</v>
      </c>
    </row>
    <row r="83" spans="1:35" ht="21" customHeight="1">
      <c r="A83" s="17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3" t="s">
        <v>138</v>
      </c>
      <c r="Q83" s="33">
        <v>604</v>
      </c>
      <c r="R83" s="34">
        <v>1</v>
      </c>
      <c r="S83" s="34">
        <v>13</v>
      </c>
      <c r="T83" s="35" t="s">
        <v>7</v>
      </c>
      <c r="U83" s="36" t="s">
        <v>6</v>
      </c>
      <c r="V83" s="35">
        <v>1</v>
      </c>
      <c r="W83" s="37">
        <v>20040</v>
      </c>
      <c r="X83" s="38">
        <v>400</v>
      </c>
      <c r="Y83" s="39"/>
      <c r="Z83" s="40"/>
      <c r="AA83" s="40">
        <f>AA84</f>
        <v>0</v>
      </c>
      <c r="AB83" s="40">
        <f>AB84</f>
        <v>0</v>
      </c>
      <c r="AC83" s="41">
        <v>0</v>
      </c>
      <c r="AD83" s="40">
        <f t="shared" si="4"/>
        <v>0</v>
      </c>
      <c r="AE83" s="40">
        <f t="shared" si="5"/>
        <v>0</v>
      </c>
      <c r="AF83" s="88">
        <v>0</v>
      </c>
      <c r="AG83" s="40">
        <f>AG84</f>
        <v>0</v>
      </c>
      <c r="AH83" s="40">
        <f>AH84</f>
        <v>0</v>
      </c>
      <c r="AI83" s="91">
        <v>0</v>
      </c>
    </row>
    <row r="84" spans="1:35" ht="12.75" customHeight="1">
      <c r="A84" s="17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3" t="s">
        <v>139</v>
      </c>
      <c r="Q84" s="33">
        <v>604</v>
      </c>
      <c r="R84" s="34">
        <v>1</v>
      </c>
      <c r="S84" s="34">
        <v>13</v>
      </c>
      <c r="T84" s="35" t="s">
        <v>7</v>
      </c>
      <c r="U84" s="36" t="s">
        <v>6</v>
      </c>
      <c r="V84" s="35">
        <v>1</v>
      </c>
      <c r="W84" s="37">
        <v>20040</v>
      </c>
      <c r="X84" s="38">
        <v>410</v>
      </c>
      <c r="Y84" s="39"/>
      <c r="Z84" s="40"/>
      <c r="AA84" s="40">
        <v>0</v>
      </c>
      <c r="AB84" s="40">
        <v>0</v>
      </c>
      <c r="AC84" s="41">
        <v>0</v>
      </c>
      <c r="AD84" s="40">
        <f t="shared" si="4"/>
        <v>0</v>
      </c>
      <c r="AE84" s="40">
        <f t="shared" si="5"/>
        <v>0</v>
      </c>
      <c r="AF84" s="88">
        <v>0</v>
      </c>
      <c r="AG84" s="40">
        <v>0</v>
      </c>
      <c r="AH84" s="40">
        <v>0</v>
      </c>
      <c r="AI84" s="91">
        <v>0</v>
      </c>
    </row>
    <row r="85" spans="1:35" ht="48" hidden="1" customHeight="1">
      <c r="A85" s="17"/>
      <c r="B85" s="131" t="s">
        <v>142</v>
      </c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3"/>
      <c r="Q85" s="33">
        <v>604</v>
      </c>
      <c r="R85" s="34">
        <v>1</v>
      </c>
      <c r="S85" s="34">
        <v>13</v>
      </c>
      <c r="T85" s="35" t="s">
        <v>7</v>
      </c>
      <c r="U85" s="36">
        <v>3</v>
      </c>
      <c r="V85" s="35">
        <v>0</v>
      </c>
      <c r="W85" s="37">
        <v>0</v>
      </c>
      <c r="X85" s="44"/>
      <c r="Y85" s="39"/>
      <c r="Z85" s="40">
        <v>10000</v>
      </c>
      <c r="AA85" s="40">
        <f t="shared" ref="AA85:AH87" si="8">AA86</f>
        <v>0</v>
      </c>
      <c r="AB85" s="40">
        <f t="shared" si="8"/>
        <v>0</v>
      </c>
      <c r="AC85" s="41">
        <v>0</v>
      </c>
      <c r="AD85" s="40">
        <f t="shared" si="4"/>
        <v>0</v>
      </c>
      <c r="AE85" s="40">
        <f t="shared" si="5"/>
        <v>0</v>
      </c>
      <c r="AF85" s="88">
        <v>0</v>
      </c>
      <c r="AG85" s="40">
        <f t="shared" si="8"/>
        <v>0</v>
      </c>
      <c r="AH85" s="40">
        <f t="shared" si="8"/>
        <v>0</v>
      </c>
      <c r="AI85" s="91">
        <v>0</v>
      </c>
    </row>
    <row r="86" spans="1:35" ht="36" hidden="1" customHeight="1">
      <c r="A86" s="17"/>
      <c r="B86" s="131" t="s">
        <v>143</v>
      </c>
      <c r="C86" s="131"/>
      <c r="D86" s="131"/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3"/>
      <c r="Q86" s="33">
        <v>604</v>
      </c>
      <c r="R86" s="34">
        <v>1</v>
      </c>
      <c r="S86" s="34">
        <v>13</v>
      </c>
      <c r="T86" s="35" t="s">
        <v>7</v>
      </c>
      <c r="U86" s="36">
        <v>3</v>
      </c>
      <c r="V86" s="35" t="s">
        <v>5</v>
      </c>
      <c r="W86" s="37">
        <v>0</v>
      </c>
      <c r="X86" s="38"/>
      <c r="Y86" s="39"/>
      <c r="Z86" s="40">
        <v>10000</v>
      </c>
      <c r="AA86" s="40">
        <f t="shared" si="8"/>
        <v>0</v>
      </c>
      <c r="AB86" s="40">
        <f t="shared" si="8"/>
        <v>0</v>
      </c>
      <c r="AC86" s="41">
        <v>0</v>
      </c>
      <c r="AD86" s="40">
        <f t="shared" si="4"/>
        <v>0</v>
      </c>
      <c r="AE86" s="40">
        <f t="shared" si="5"/>
        <v>0</v>
      </c>
      <c r="AF86" s="88">
        <v>0</v>
      </c>
      <c r="AG86" s="40">
        <f t="shared" si="8"/>
        <v>0</v>
      </c>
      <c r="AH86" s="40">
        <f t="shared" si="8"/>
        <v>0</v>
      </c>
      <c r="AI86" s="91">
        <v>0</v>
      </c>
    </row>
    <row r="87" spans="1:35" ht="21.75" hidden="1" customHeight="1">
      <c r="A87" s="17"/>
      <c r="B87" s="131" t="s">
        <v>144</v>
      </c>
      <c r="C87" s="131"/>
      <c r="D87" s="131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3"/>
      <c r="Q87" s="33">
        <v>604</v>
      </c>
      <c r="R87" s="34">
        <v>1</v>
      </c>
      <c r="S87" s="34">
        <v>13</v>
      </c>
      <c r="T87" s="35" t="s">
        <v>7</v>
      </c>
      <c r="U87" s="36">
        <v>3</v>
      </c>
      <c r="V87" s="35" t="s">
        <v>5</v>
      </c>
      <c r="W87" s="37">
        <v>20040</v>
      </c>
      <c r="X87" s="38">
        <v>240</v>
      </c>
      <c r="Y87" s="39"/>
      <c r="Z87" s="40">
        <v>10000</v>
      </c>
      <c r="AA87" s="40">
        <f t="shared" si="8"/>
        <v>0</v>
      </c>
      <c r="AB87" s="40">
        <f t="shared" si="8"/>
        <v>0</v>
      </c>
      <c r="AC87" s="41">
        <v>0</v>
      </c>
      <c r="AD87" s="40">
        <f t="shared" si="4"/>
        <v>0</v>
      </c>
      <c r="AE87" s="40">
        <f t="shared" si="5"/>
        <v>0</v>
      </c>
      <c r="AF87" s="88">
        <v>0</v>
      </c>
      <c r="AG87" s="40">
        <f t="shared" si="8"/>
        <v>0</v>
      </c>
      <c r="AH87" s="40">
        <f t="shared" si="8"/>
        <v>0</v>
      </c>
      <c r="AI87" s="91">
        <v>0</v>
      </c>
    </row>
    <row r="88" spans="1:35" ht="12.75" hidden="1" customHeight="1">
      <c r="A88" s="17"/>
      <c r="B88" s="131" t="s">
        <v>15</v>
      </c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3"/>
      <c r="Q88" s="33">
        <v>604</v>
      </c>
      <c r="R88" s="34">
        <v>1</v>
      </c>
      <c r="S88" s="34">
        <v>13</v>
      </c>
      <c r="T88" s="35" t="s">
        <v>7</v>
      </c>
      <c r="U88" s="36">
        <v>3</v>
      </c>
      <c r="V88" s="35">
        <v>1</v>
      </c>
      <c r="W88" s="37">
        <v>20040</v>
      </c>
      <c r="X88" s="38" t="s">
        <v>3</v>
      </c>
      <c r="Y88" s="39"/>
      <c r="Z88" s="40">
        <v>10000</v>
      </c>
      <c r="AA88" s="40">
        <v>0</v>
      </c>
      <c r="AB88" s="40">
        <v>0</v>
      </c>
      <c r="AC88" s="41">
        <v>0</v>
      </c>
      <c r="AD88" s="40">
        <f t="shared" si="4"/>
        <v>0</v>
      </c>
      <c r="AE88" s="40">
        <f t="shared" si="5"/>
        <v>0</v>
      </c>
      <c r="AF88" s="88">
        <v>0</v>
      </c>
      <c r="AG88" s="40">
        <v>0</v>
      </c>
      <c r="AH88" s="40">
        <v>0</v>
      </c>
      <c r="AI88" s="91">
        <v>0</v>
      </c>
    </row>
    <row r="89" spans="1:35" ht="12.75" customHeight="1">
      <c r="A89" s="17"/>
      <c r="B89" s="131" t="s">
        <v>96</v>
      </c>
      <c r="C89" s="131"/>
      <c r="D89" s="131"/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3"/>
      <c r="Q89" s="33">
        <v>604</v>
      </c>
      <c r="R89" s="34">
        <v>2</v>
      </c>
      <c r="S89" s="34">
        <v>-1</v>
      </c>
      <c r="T89" s="35" t="s">
        <v>2</v>
      </c>
      <c r="U89" s="36" t="s">
        <v>2</v>
      </c>
      <c r="V89" s="35" t="s">
        <v>2</v>
      </c>
      <c r="W89" s="37" t="s">
        <v>2</v>
      </c>
      <c r="X89" s="38">
        <v>-1</v>
      </c>
      <c r="Y89" s="39"/>
      <c r="Z89" s="40">
        <v>768064</v>
      </c>
      <c r="AA89" s="40">
        <f t="shared" ref="AA89:AH93" si="9">AA90</f>
        <v>1221196</v>
      </c>
      <c r="AB89" s="40">
        <f t="shared" si="9"/>
        <v>1221196</v>
      </c>
      <c r="AC89" s="41">
        <f t="shared" ref="AC89:AC170" si="10">AB89/AA89*100</f>
        <v>100</v>
      </c>
      <c r="AD89" s="40">
        <v>0</v>
      </c>
      <c r="AE89" s="40">
        <v>0</v>
      </c>
      <c r="AF89" s="88">
        <v>0</v>
      </c>
      <c r="AG89" s="40">
        <f t="shared" si="9"/>
        <v>1221196</v>
      </c>
      <c r="AH89" s="40">
        <f t="shared" si="9"/>
        <v>1221196</v>
      </c>
      <c r="AI89" s="91">
        <f t="shared" ref="AI89:AI143" si="11">AH89/AG89*100</f>
        <v>100</v>
      </c>
    </row>
    <row r="90" spans="1:35" ht="12.75" customHeight="1">
      <c r="A90" s="17"/>
      <c r="B90" s="131" t="s">
        <v>95</v>
      </c>
      <c r="C90" s="131"/>
      <c r="D90" s="131"/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3"/>
      <c r="Q90" s="33">
        <v>604</v>
      </c>
      <c r="R90" s="34">
        <v>2</v>
      </c>
      <c r="S90" s="34">
        <v>3</v>
      </c>
      <c r="T90" s="35" t="s">
        <v>2</v>
      </c>
      <c r="U90" s="36" t="s">
        <v>2</v>
      </c>
      <c r="V90" s="35" t="s">
        <v>2</v>
      </c>
      <c r="W90" s="37" t="s">
        <v>2</v>
      </c>
      <c r="X90" s="38">
        <v>-1</v>
      </c>
      <c r="Y90" s="39"/>
      <c r="Z90" s="40">
        <v>768064</v>
      </c>
      <c r="AA90" s="40">
        <f t="shared" si="9"/>
        <v>1221196</v>
      </c>
      <c r="AB90" s="40">
        <f t="shared" si="9"/>
        <v>1221196</v>
      </c>
      <c r="AC90" s="41">
        <f t="shared" si="10"/>
        <v>100</v>
      </c>
      <c r="AD90" s="40">
        <v>0</v>
      </c>
      <c r="AE90" s="40">
        <v>0</v>
      </c>
      <c r="AF90" s="88">
        <v>0</v>
      </c>
      <c r="AG90" s="40">
        <f t="shared" si="9"/>
        <v>1221196</v>
      </c>
      <c r="AH90" s="40">
        <f t="shared" si="9"/>
        <v>1221196</v>
      </c>
      <c r="AI90" s="91">
        <f t="shared" si="11"/>
        <v>100</v>
      </c>
    </row>
    <row r="91" spans="1:35" ht="72.75" customHeight="1">
      <c r="A91" s="17"/>
      <c r="B91" s="134" t="s">
        <v>153</v>
      </c>
      <c r="C91" s="131"/>
      <c r="D91" s="131"/>
      <c r="E91" s="131"/>
      <c r="F91" s="131"/>
      <c r="G91" s="131"/>
      <c r="H91" s="131"/>
      <c r="I91" s="131"/>
      <c r="J91" s="131"/>
      <c r="K91" s="131"/>
      <c r="L91" s="131"/>
      <c r="M91" s="131"/>
      <c r="N91" s="131"/>
      <c r="O91" s="131"/>
      <c r="P91" s="133"/>
      <c r="Q91" s="33">
        <v>604</v>
      </c>
      <c r="R91" s="34">
        <v>2</v>
      </c>
      <c r="S91" s="34">
        <v>3</v>
      </c>
      <c r="T91" s="35" t="s">
        <v>7</v>
      </c>
      <c r="U91" s="36">
        <v>0</v>
      </c>
      <c r="V91" s="35">
        <v>0</v>
      </c>
      <c r="W91" s="37">
        <v>0</v>
      </c>
      <c r="X91" s="38">
        <v>-1</v>
      </c>
      <c r="Y91" s="39"/>
      <c r="Z91" s="40">
        <v>768064</v>
      </c>
      <c r="AA91" s="40">
        <f t="shared" si="9"/>
        <v>1221196</v>
      </c>
      <c r="AB91" s="40">
        <f t="shared" si="9"/>
        <v>1221196</v>
      </c>
      <c r="AC91" s="41">
        <f t="shared" si="10"/>
        <v>100</v>
      </c>
      <c r="AD91" s="40">
        <v>0</v>
      </c>
      <c r="AE91" s="40">
        <v>0</v>
      </c>
      <c r="AF91" s="88">
        <v>0</v>
      </c>
      <c r="AG91" s="40">
        <f t="shared" si="9"/>
        <v>1221196</v>
      </c>
      <c r="AH91" s="40">
        <f t="shared" si="9"/>
        <v>1221196</v>
      </c>
      <c r="AI91" s="91">
        <f t="shared" si="11"/>
        <v>100</v>
      </c>
    </row>
    <row r="92" spans="1:35" ht="32.25" customHeight="1">
      <c r="A92" s="17"/>
      <c r="B92" s="134" t="s">
        <v>141</v>
      </c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3"/>
      <c r="Q92" s="33">
        <v>604</v>
      </c>
      <c r="R92" s="34">
        <v>2</v>
      </c>
      <c r="S92" s="34">
        <v>3</v>
      </c>
      <c r="T92" s="35" t="s">
        <v>7</v>
      </c>
      <c r="U92" s="36" t="s">
        <v>11</v>
      </c>
      <c r="V92" s="35">
        <v>0</v>
      </c>
      <c r="W92" s="37">
        <v>0</v>
      </c>
      <c r="X92" s="38">
        <v>-1</v>
      </c>
      <c r="Y92" s="39"/>
      <c r="Z92" s="40">
        <v>768064</v>
      </c>
      <c r="AA92" s="40">
        <f t="shared" si="9"/>
        <v>1221196</v>
      </c>
      <c r="AB92" s="40">
        <f t="shared" si="9"/>
        <v>1221196</v>
      </c>
      <c r="AC92" s="41">
        <f t="shared" si="10"/>
        <v>100</v>
      </c>
      <c r="AD92" s="40">
        <v>0</v>
      </c>
      <c r="AE92" s="40">
        <v>0</v>
      </c>
      <c r="AF92" s="88">
        <v>0</v>
      </c>
      <c r="AG92" s="40">
        <f t="shared" si="9"/>
        <v>1221196</v>
      </c>
      <c r="AH92" s="40">
        <f t="shared" si="9"/>
        <v>1221196</v>
      </c>
      <c r="AI92" s="91">
        <f t="shared" si="11"/>
        <v>100</v>
      </c>
    </row>
    <row r="93" spans="1:35" ht="21.75" customHeight="1">
      <c r="A93" s="17"/>
      <c r="B93" s="131" t="s">
        <v>29</v>
      </c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3"/>
      <c r="Q93" s="33">
        <v>604</v>
      </c>
      <c r="R93" s="34">
        <v>2</v>
      </c>
      <c r="S93" s="34">
        <v>3</v>
      </c>
      <c r="T93" s="35" t="s">
        <v>7</v>
      </c>
      <c r="U93" s="36" t="s">
        <v>11</v>
      </c>
      <c r="V93" s="35" t="s">
        <v>5</v>
      </c>
      <c r="W93" s="37">
        <v>0</v>
      </c>
      <c r="X93" s="38">
        <v>-1</v>
      </c>
      <c r="Y93" s="39"/>
      <c r="Z93" s="40">
        <v>768064</v>
      </c>
      <c r="AA93" s="40">
        <f t="shared" si="9"/>
        <v>1221196</v>
      </c>
      <c r="AB93" s="40">
        <f t="shared" si="9"/>
        <v>1221196</v>
      </c>
      <c r="AC93" s="41">
        <f t="shared" si="10"/>
        <v>100</v>
      </c>
      <c r="AD93" s="40">
        <v>0</v>
      </c>
      <c r="AE93" s="40">
        <v>0</v>
      </c>
      <c r="AF93" s="88">
        <v>0</v>
      </c>
      <c r="AG93" s="40">
        <f t="shared" si="9"/>
        <v>1221196</v>
      </c>
      <c r="AH93" s="40">
        <f t="shared" si="9"/>
        <v>1221196</v>
      </c>
      <c r="AI93" s="91">
        <f t="shared" si="11"/>
        <v>100</v>
      </c>
    </row>
    <row r="94" spans="1:35" ht="60.75" customHeight="1">
      <c r="A94" s="17"/>
      <c r="B94" s="131" t="s">
        <v>94</v>
      </c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3"/>
      <c r="Q94" s="33">
        <v>604</v>
      </c>
      <c r="R94" s="34">
        <v>2</v>
      </c>
      <c r="S94" s="34">
        <v>3</v>
      </c>
      <c r="T94" s="35" t="s">
        <v>7</v>
      </c>
      <c r="U94" s="36" t="s">
        <v>11</v>
      </c>
      <c r="V94" s="35" t="s">
        <v>5</v>
      </c>
      <c r="W94" s="37" t="s">
        <v>89</v>
      </c>
      <c r="X94" s="38">
        <v>-1</v>
      </c>
      <c r="Y94" s="39"/>
      <c r="Z94" s="40">
        <v>768064</v>
      </c>
      <c r="AA94" s="40">
        <f>AA95+AA96+AA97</f>
        <v>1221196</v>
      </c>
      <c r="AB94" s="40">
        <f>AB95+AB96+AB97</f>
        <v>1221196</v>
      </c>
      <c r="AC94" s="41">
        <f t="shared" si="10"/>
        <v>100</v>
      </c>
      <c r="AD94" s="40">
        <v>0</v>
      </c>
      <c r="AE94" s="40">
        <v>0</v>
      </c>
      <c r="AF94" s="88">
        <v>0</v>
      </c>
      <c r="AG94" s="40">
        <f>AG95+AG96+AG97</f>
        <v>1221196</v>
      </c>
      <c r="AH94" s="40">
        <f>AH95+AH96+AH97</f>
        <v>1221196</v>
      </c>
      <c r="AI94" s="91">
        <f t="shared" si="11"/>
        <v>100</v>
      </c>
    </row>
    <row r="95" spans="1:35" ht="21.75" customHeight="1">
      <c r="A95" s="17"/>
      <c r="B95" s="131" t="s">
        <v>93</v>
      </c>
      <c r="C95" s="131"/>
      <c r="D95" s="131"/>
      <c r="E95" s="131"/>
      <c r="F95" s="131"/>
      <c r="G95" s="131"/>
      <c r="H95" s="131"/>
      <c r="I95" s="131"/>
      <c r="J95" s="131"/>
      <c r="K95" s="131"/>
      <c r="L95" s="131"/>
      <c r="M95" s="131"/>
      <c r="N95" s="131"/>
      <c r="O95" s="131"/>
      <c r="P95" s="133"/>
      <c r="Q95" s="33">
        <v>604</v>
      </c>
      <c r="R95" s="34">
        <v>2</v>
      </c>
      <c r="S95" s="34">
        <v>3</v>
      </c>
      <c r="T95" s="35" t="s">
        <v>7</v>
      </c>
      <c r="U95" s="36" t="s">
        <v>11</v>
      </c>
      <c r="V95" s="35" t="s">
        <v>10</v>
      </c>
      <c r="W95" s="37" t="s">
        <v>89</v>
      </c>
      <c r="X95" s="38" t="s">
        <v>92</v>
      </c>
      <c r="Y95" s="39"/>
      <c r="Z95" s="40">
        <v>574775.43000000005</v>
      </c>
      <c r="AA95" s="40">
        <v>882177.83</v>
      </c>
      <c r="AB95" s="40">
        <v>882177.83</v>
      </c>
      <c r="AC95" s="41">
        <f t="shared" si="10"/>
        <v>100</v>
      </c>
      <c r="AD95" s="40">
        <v>0</v>
      </c>
      <c r="AE95" s="40">
        <v>0</v>
      </c>
      <c r="AF95" s="88">
        <v>0</v>
      </c>
      <c r="AG95" s="40">
        <f>AA95</f>
        <v>882177.83</v>
      </c>
      <c r="AH95" s="40">
        <f>AB95</f>
        <v>882177.83</v>
      </c>
      <c r="AI95" s="91">
        <f t="shared" si="11"/>
        <v>100</v>
      </c>
    </row>
    <row r="96" spans="1:35" ht="42.75" customHeight="1">
      <c r="A96" s="17"/>
      <c r="B96" s="131" t="s">
        <v>91</v>
      </c>
      <c r="C96" s="131"/>
      <c r="D96" s="131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3"/>
      <c r="Q96" s="33">
        <v>604</v>
      </c>
      <c r="R96" s="34">
        <v>2</v>
      </c>
      <c r="S96" s="34">
        <v>3</v>
      </c>
      <c r="T96" s="35" t="s">
        <v>7</v>
      </c>
      <c r="U96" s="36" t="s">
        <v>11</v>
      </c>
      <c r="V96" s="35" t="s">
        <v>10</v>
      </c>
      <c r="W96" s="37" t="s">
        <v>89</v>
      </c>
      <c r="X96" s="38" t="s">
        <v>90</v>
      </c>
      <c r="Y96" s="39"/>
      <c r="Z96" s="40">
        <v>173152.25</v>
      </c>
      <c r="AA96" s="40">
        <v>264541.44</v>
      </c>
      <c r="AB96" s="40">
        <v>264541.44</v>
      </c>
      <c r="AC96" s="41">
        <f t="shared" si="10"/>
        <v>100</v>
      </c>
      <c r="AD96" s="40">
        <v>0</v>
      </c>
      <c r="AE96" s="40">
        <v>0</v>
      </c>
      <c r="AF96" s="88">
        <v>0</v>
      </c>
      <c r="AG96" s="40">
        <f>AA96</f>
        <v>264541.44</v>
      </c>
      <c r="AH96" s="40">
        <f>AB96</f>
        <v>264541.44</v>
      </c>
      <c r="AI96" s="91">
        <f t="shared" si="11"/>
        <v>100</v>
      </c>
    </row>
    <row r="97" spans="1:35" ht="21.75" customHeight="1">
      <c r="A97" s="17"/>
      <c r="B97" s="131" t="s">
        <v>152</v>
      </c>
      <c r="C97" s="131"/>
      <c r="D97" s="131"/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3"/>
      <c r="Q97" s="33">
        <v>604</v>
      </c>
      <c r="R97" s="34">
        <v>2</v>
      </c>
      <c r="S97" s="34">
        <v>3</v>
      </c>
      <c r="T97" s="35" t="s">
        <v>7</v>
      </c>
      <c r="U97" s="36" t="s">
        <v>11</v>
      </c>
      <c r="V97" s="35" t="s">
        <v>10</v>
      </c>
      <c r="W97" s="37" t="s">
        <v>89</v>
      </c>
      <c r="X97" s="38">
        <v>240</v>
      </c>
      <c r="Y97" s="39"/>
      <c r="Z97" s="40">
        <v>10550</v>
      </c>
      <c r="AA97" s="40">
        <f>AA98+AA99</f>
        <v>74476.73</v>
      </c>
      <c r="AB97" s="40">
        <f>AB98+AB99</f>
        <v>74476.73</v>
      </c>
      <c r="AC97" s="41">
        <v>0</v>
      </c>
      <c r="AD97" s="40">
        <v>0</v>
      </c>
      <c r="AE97" s="40">
        <v>0</v>
      </c>
      <c r="AF97" s="88">
        <v>0</v>
      </c>
      <c r="AG97" s="40">
        <f>AA97</f>
        <v>74476.73</v>
      </c>
      <c r="AH97" s="40">
        <f>AB97</f>
        <v>74476.73</v>
      </c>
      <c r="AI97" s="91">
        <f t="shared" si="11"/>
        <v>100</v>
      </c>
    </row>
    <row r="98" spans="1:35" ht="21.75" customHeight="1">
      <c r="A98" s="17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4" t="s">
        <v>17</v>
      </c>
      <c r="Q98" s="33">
        <v>604</v>
      </c>
      <c r="R98" s="34">
        <v>2</v>
      </c>
      <c r="S98" s="34">
        <v>3</v>
      </c>
      <c r="T98" s="35" t="s">
        <v>7</v>
      </c>
      <c r="U98" s="36" t="s">
        <v>11</v>
      </c>
      <c r="V98" s="35" t="s">
        <v>10</v>
      </c>
      <c r="W98" s="37" t="s">
        <v>89</v>
      </c>
      <c r="X98" s="38">
        <v>242</v>
      </c>
      <c r="Y98" s="39"/>
      <c r="Z98" s="40"/>
      <c r="AA98" s="40">
        <v>7999</v>
      </c>
      <c r="AB98" s="40">
        <v>7999</v>
      </c>
      <c r="AC98" s="41"/>
      <c r="AD98" s="40">
        <v>0</v>
      </c>
      <c r="AE98" s="40">
        <v>0</v>
      </c>
      <c r="AF98" s="88">
        <v>0</v>
      </c>
      <c r="AG98" s="40">
        <f>AA98</f>
        <v>7999</v>
      </c>
      <c r="AH98" s="40">
        <f>AB98</f>
        <v>7999</v>
      </c>
      <c r="AI98" s="91">
        <f t="shared" si="11"/>
        <v>100</v>
      </c>
    </row>
    <row r="99" spans="1:35" ht="12.75" customHeight="1">
      <c r="A99" s="17"/>
      <c r="B99" s="131" t="s">
        <v>15</v>
      </c>
      <c r="C99" s="131"/>
      <c r="D99" s="131"/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3"/>
      <c r="Q99" s="33">
        <v>604</v>
      </c>
      <c r="R99" s="34">
        <v>2</v>
      </c>
      <c r="S99" s="34">
        <v>3</v>
      </c>
      <c r="T99" s="35" t="s">
        <v>7</v>
      </c>
      <c r="U99" s="36" t="s">
        <v>11</v>
      </c>
      <c r="V99" s="35" t="s">
        <v>10</v>
      </c>
      <c r="W99" s="37" t="s">
        <v>89</v>
      </c>
      <c r="X99" s="38" t="s">
        <v>3</v>
      </c>
      <c r="Y99" s="39"/>
      <c r="Z99" s="40">
        <v>9586.32</v>
      </c>
      <c r="AA99" s="40">
        <v>66477.73</v>
      </c>
      <c r="AB99" s="40">
        <v>66477.73</v>
      </c>
      <c r="AC99" s="41">
        <f t="shared" si="10"/>
        <v>100</v>
      </c>
      <c r="AD99" s="40">
        <v>0</v>
      </c>
      <c r="AE99" s="40">
        <v>0</v>
      </c>
      <c r="AF99" s="88">
        <v>0</v>
      </c>
      <c r="AG99" s="40">
        <f>AA99</f>
        <v>66477.73</v>
      </c>
      <c r="AH99" s="40">
        <f>AB99</f>
        <v>66477.73</v>
      </c>
      <c r="AI99" s="91">
        <f t="shared" si="11"/>
        <v>100</v>
      </c>
    </row>
    <row r="100" spans="1:35" ht="21.75" customHeight="1">
      <c r="A100" s="17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3" t="s">
        <v>146</v>
      </c>
      <c r="Q100" s="33">
        <v>604</v>
      </c>
      <c r="R100" s="34">
        <v>3</v>
      </c>
      <c r="S100" s="34"/>
      <c r="T100" s="35"/>
      <c r="U100" s="36"/>
      <c r="V100" s="35"/>
      <c r="W100" s="37"/>
      <c r="X100" s="38"/>
      <c r="Y100" s="39"/>
      <c r="Z100" s="40"/>
      <c r="AA100" s="40">
        <f t="shared" ref="AA100:AH107" si="12">AA101</f>
        <v>242810</v>
      </c>
      <c r="AB100" s="40">
        <f t="shared" si="12"/>
        <v>242810</v>
      </c>
      <c r="AC100" s="41">
        <f t="shared" si="10"/>
        <v>100</v>
      </c>
      <c r="AD100" s="40">
        <f t="shared" ref="AD100:AD166" si="13">AA100</f>
        <v>242810</v>
      </c>
      <c r="AE100" s="40">
        <f t="shared" ref="AE100:AE166" si="14">AB100</f>
        <v>242810</v>
      </c>
      <c r="AF100" s="88">
        <f t="shared" ref="AF100:AF150" si="15">AE100/AD100*100</f>
        <v>100</v>
      </c>
      <c r="AG100" s="40">
        <f t="shared" si="12"/>
        <v>0</v>
      </c>
      <c r="AH100" s="40">
        <f t="shared" si="12"/>
        <v>0</v>
      </c>
      <c r="AI100" s="91">
        <v>0</v>
      </c>
    </row>
    <row r="101" spans="1:35" ht="36" customHeight="1">
      <c r="A101" s="17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3" t="s">
        <v>147</v>
      </c>
      <c r="Q101" s="33">
        <v>604</v>
      </c>
      <c r="R101" s="34">
        <v>3</v>
      </c>
      <c r="S101" s="34">
        <v>10</v>
      </c>
      <c r="T101" s="35"/>
      <c r="U101" s="36"/>
      <c r="V101" s="35"/>
      <c r="W101" s="37"/>
      <c r="X101" s="38"/>
      <c r="Y101" s="39"/>
      <c r="Z101" s="40"/>
      <c r="AA101" s="40">
        <f t="shared" si="12"/>
        <v>242810</v>
      </c>
      <c r="AB101" s="40">
        <f t="shared" si="12"/>
        <v>242810</v>
      </c>
      <c r="AC101" s="41">
        <f t="shared" si="10"/>
        <v>100</v>
      </c>
      <c r="AD101" s="40">
        <f t="shared" si="13"/>
        <v>242810</v>
      </c>
      <c r="AE101" s="40">
        <f t="shared" si="14"/>
        <v>242810</v>
      </c>
      <c r="AF101" s="88">
        <f t="shared" si="15"/>
        <v>100</v>
      </c>
      <c r="AG101" s="40">
        <f t="shared" si="12"/>
        <v>0</v>
      </c>
      <c r="AH101" s="40">
        <f t="shared" si="12"/>
        <v>0</v>
      </c>
      <c r="AI101" s="91">
        <v>0</v>
      </c>
    </row>
    <row r="102" spans="1:35" ht="60" customHeight="1">
      <c r="A102" s="17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3" t="s">
        <v>148</v>
      </c>
      <c r="Q102" s="33">
        <v>604</v>
      </c>
      <c r="R102" s="34">
        <v>3</v>
      </c>
      <c r="S102" s="34">
        <v>10</v>
      </c>
      <c r="T102" s="35">
        <v>4</v>
      </c>
      <c r="U102" s="36">
        <v>0</v>
      </c>
      <c r="V102" s="35">
        <v>0</v>
      </c>
      <c r="W102" s="37">
        <v>0</v>
      </c>
      <c r="X102" s="38">
        <v>0</v>
      </c>
      <c r="Y102" s="39"/>
      <c r="Z102" s="40"/>
      <c r="AA102" s="40">
        <f t="shared" si="12"/>
        <v>242810</v>
      </c>
      <c r="AB102" s="40">
        <f t="shared" si="12"/>
        <v>242810</v>
      </c>
      <c r="AC102" s="41">
        <f t="shared" si="10"/>
        <v>100</v>
      </c>
      <c r="AD102" s="40">
        <f t="shared" si="13"/>
        <v>242810</v>
      </c>
      <c r="AE102" s="40">
        <f t="shared" si="14"/>
        <v>242810</v>
      </c>
      <c r="AF102" s="88">
        <f t="shared" si="15"/>
        <v>100</v>
      </c>
      <c r="AG102" s="40">
        <f t="shared" si="12"/>
        <v>0</v>
      </c>
      <c r="AH102" s="40">
        <f t="shared" si="12"/>
        <v>0</v>
      </c>
      <c r="AI102" s="91">
        <v>0</v>
      </c>
    </row>
    <row r="103" spans="1:35" ht="49.5" customHeight="1">
      <c r="A103" s="17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3" t="s">
        <v>149</v>
      </c>
      <c r="Q103" s="33">
        <v>604</v>
      </c>
      <c r="R103" s="34">
        <v>3</v>
      </c>
      <c r="S103" s="34">
        <v>10</v>
      </c>
      <c r="T103" s="35">
        <v>4</v>
      </c>
      <c r="U103" s="36">
        <v>3</v>
      </c>
      <c r="V103" s="35">
        <v>0</v>
      </c>
      <c r="W103" s="37">
        <v>0</v>
      </c>
      <c r="X103" s="38">
        <v>0</v>
      </c>
      <c r="Y103" s="39"/>
      <c r="Z103" s="40"/>
      <c r="AA103" s="40">
        <f t="shared" si="12"/>
        <v>242810</v>
      </c>
      <c r="AB103" s="40">
        <f t="shared" si="12"/>
        <v>242810</v>
      </c>
      <c r="AC103" s="41">
        <f t="shared" si="10"/>
        <v>100</v>
      </c>
      <c r="AD103" s="40">
        <f t="shared" si="13"/>
        <v>242810</v>
      </c>
      <c r="AE103" s="40">
        <f t="shared" si="14"/>
        <v>242810</v>
      </c>
      <c r="AF103" s="88">
        <f t="shared" si="15"/>
        <v>100</v>
      </c>
      <c r="AG103" s="40">
        <f t="shared" si="12"/>
        <v>0</v>
      </c>
      <c r="AH103" s="40">
        <f t="shared" si="12"/>
        <v>0</v>
      </c>
      <c r="AI103" s="91">
        <v>0</v>
      </c>
    </row>
    <row r="104" spans="1:35" ht="27.75" customHeight="1">
      <c r="A104" s="17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3" t="s">
        <v>143</v>
      </c>
      <c r="Q104" s="33">
        <v>604</v>
      </c>
      <c r="R104" s="34">
        <v>3</v>
      </c>
      <c r="S104" s="34">
        <v>10</v>
      </c>
      <c r="T104" s="35">
        <v>4</v>
      </c>
      <c r="U104" s="36">
        <v>3</v>
      </c>
      <c r="V104" s="35">
        <v>1</v>
      </c>
      <c r="W104" s="37">
        <v>0</v>
      </c>
      <c r="X104" s="38">
        <v>0</v>
      </c>
      <c r="Y104" s="39"/>
      <c r="Z104" s="40"/>
      <c r="AA104" s="40">
        <f t="shared" si="12"/>
        <v>242810</v>
      </c>
      <c r="AB104" s="40">
        <f t="shared" si="12"/>
        <v>242810</v>
      </c>
      <c r="AC104" s="41">
        <f t="shared" si="10"/>
        <v>100</v>
      </c>
      <c r="AD104" s="40">
        <f t="shared" si="13"/>
        <v>242810</v>
      </c>
      <c r="AE104" s="40">
        <f t="shared" si="14"/>
        <v>242810</v>
      </c>
      <c r="AF104" s="88">
        <f t="shared" si="15"/>
        <v>100</v>
      </c>
      <c r="AG104" s="40">
        <f t="shared" si="12"/>
        <v>0</v>
      </c>
      <c r="AH104" s="40">
        <f t="shared" si="12"/>
        <v>0</v>
      </c>
      <c r="AI104" s="91">
        <v>0</v>
      </c>
    </row>
    <row r="105" spans="1:35" ht="32.25" customHeight="1">
      <c r="A105" s="17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3" t="s">
        <v>150</v>
      </c>
      <c r="Q105" s="45">
        <v>604</v>
      </c>
      <c r="R105" s="46">
        <v>3</v>
      </c>
      <c r="S105" s="46">
        <v>10</v>
      </c>
      <c r="T105" s="47">
        <v>4</v>
      </c>
      <c r="U105" s="48">
        <v>3</v>
      </c>
      <c r="V105" s="47">
        <v>1</v>
      </c>
      <c r="W105" s="49">
        <v>20030</v>
      </c>
      <c r="X105" s="50">
        <v>0</v>
      </c>
      <c r="Y105" s="51"/>
      <c r="Z105" s="52"/>
      <c r="AA105" s="52">
        <f t="shared" si="12"/>
        <v>242810</v>
      </c>
      <c r="AB105" s="52">
        <f t="shared" si="12"/>
        <v>242810</v>
      </c>
      <c r="AC105" s="41">
        <f t="shared" si="10"/>
        <v>100</v>
      </c>
      <c r="AD105" s="40">
        <f t="shared" si="13"/>
        <v>242810</v>
      </c>
      <c r="AE105" s="40">
        <f t="shared" si="14"/>
        <v>242810</v>
      </c>
      <c r="AF105" s="88">
        <f t="shared" si="15"/>
        <v>100</v>
      </c>
      <c r="AG105" s="52">
        <f t="shared" si="12"/>
        <v>0</v>
      </c>
      <c r="AH105" s="52">
        <f t="shared" si="12"/>
        <v>0</v>
      </c>
      <c r="AI105" s="91">
        <v>0</v>
      </c>
    </row>
    <row r="106" spans="1:35" ht="22.5" customHeight="1">
      <c r="A106" s="17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53" t="s">
        <v>151</v>
      </c>
      <c r="Q106" s="45">
        <v>604</v>
      </c>
      <c r="R106" s="46">
        <v>3</v>
      </c>
      <c r="S106" s="46">
        <v>10</v>
      </c>
      <c r="T106" s="47">
        <v>4</v>
      </c>
      <c r="U106" s="48">
        <v>3</v>
      </c>
      <c r="V106" s="47">
        <v>1</v>
      </c>
      <c r="W106" s="49">
        <v>20030</v>
      </c>
      <c r="X106" s="50">
        <v>200</v>
      </c>
      <c r="Y106" s="54"/>
      <c r="Z106" s="54"/>
      <c r="AA106" s="55">
        <f t="shared" si="12"/>
        <v>242810</v>
      </c>
      <c r="AB106" s="55">
        <f t="shared" si="12"/>
        <v>242810</v>
      </c>
      <c r="AC106" s="41">
        <f t="shared" si="10"/>
        <v>100</v>
      </c>
      <c r="AD106" s="40">
        <f t="shared" si="13"/>
        <v>242810</v>
      </c>
      <c r="AE106" s="40">
        <f t="shared" si="14"/>
        <v>242810</v>
      </c>
      <c r="AF106" s="88">
        <f t="shared" si="15"/>
        <v>100</v>
      </c>
      <c r="AG106" s="55">
        <f t="shared" si="12"/>
        <v>0</v>
      </c>
      <c r="AH106" s="55">
        <f t="shared" si="12"/>
        <v>0</v>
      </c>
      <c r="AI106" s="91">
        <v>0</v>
      </c>
    </row>
    <row r="107" spans="1:35" ht="24.75" customHeight="1">
      <c r="A107" s="17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3"/>
      <c r="P107" s="56" t="s">
        <v>152</v>
      </c>
      <c r="Q107" s="45">
        <v>604</v>
      </c>
      <c r="R107" s="46">
        <v>3</v>
      </c>
      <c r="S107" s="46">
        <v>10</v>
      </c>
      <c r="T107" s="47">
        <v>4</v>
      </c>
      <c r="U107" s="48">
        <v>3</v>
      </c>
      <c r="V107" s="47">
        <v>1</v>
      </c>
      <c r="W107" s="49">
        <v>20030</v>
      </c>
      <c r="X107" s="50">
        <v>240</v>
      </c>
      <c r="Y107" s="56"/>
      <c r="Z107" s="56"/>
      <c r="AA107" s="57">
        <f t="shared" si="12"/>
        <v>242810</v>
      </c>
      <c r="AB107" s="57">
        <f t="shared" si="12"/>
        <v>242810</v>
      </c>
      <c r="AC107" s="41">
        <f t="shared" si="10"/>
        <v>100</v>
      </c>
      <c r="AD107" s="40">
        <f t="shared" si="13"/>
        <v>242810</v>
      </c>
      <c r="AE107" s="40">
        <f t="shared" si="14"/>
        <v>242810</v>
      </c>
      <c r="AF107" s="88">
        <f t="shared" si="15"/>
        <v>100</v>
      </c>
      <c r="AG107" s="57">
        <f t="shared" si="12"/>
        <v>0</v>
      </c>
      <c r="AH107" s="57">
        <f t="shared" si="12"/>
        <v>0</v>
      </c>
      <c r="AI107" s="91">
        <v>0</v>
      </c>
    </row>
    <row r="108" spans="1:35" ht="12.75" customHeight="1">
      <c r="A108" s="17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58" t="s">
        <v>15</v>
      </c>
      <c r="Q108" s="45">
        <v>604</v>
      </c>
      <c r="R108" s="46">
        <v>3</v>
      </c>
      <c r="S108" s="46">
        <v>10</v>
      </c>
      <c r="T108" s="47">
        <v>4</v>
      </c>
      <c r="U108" s="48">
        <v>3</v>
      </c>
      <c r="V108" s="47">
        <v>1</v>
      </c>
      <c r="W108" s="49">
        <v>20030</v>
      </c>
      <c r="X108" s="50">
        <v>244</v>
      </c>
      <c r="Y108" s="59"/>
      <c r="Z108" s="60"/>
      <c r="AA108" s="60">
        <v>242810</v>
      </c>
      <c r="AB108" s="60">
        <v>242810</v>
      </c>
      <c r="AC108" s="41">
        <f t="shared" si="10"/>
        <v>100</v>
      </c>
      <c r="AD108" s="40">
        <f t="shared" si="13"/>
        <v>242810</v>
      </c>
      <c r="AE108" s="40">
        <f t="shared" si="14"/>
        <v>242810</v>
      </c>
      <c r="AF108" s="88">
        <f t="shared" si="15"/>
        <v>100</v>
      </c>
      <c r="AG108" s="60">
        <v>0</v>
      </c>
      <c r="AH108" s="60">
        <v>0</v>
      </c>
      <c r="AI108" s="91">
        <v>0</v>
      </c>
    </row>
    <row r="109" spans="1:35" ht="12.75" customHeight="1">
      <c r="A109" s="17"/>
      <c r="B109" s="131" t="s">
        <v>88</v>
      </c>
      <c r="C109" s="131"/>
      <c r="D109" s="131"/>
      <c r="E109" s="131"/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3"/>
      <c r="Q109" s="33">
        <v>604</v>
      </c>
      <c r="R109" s="34">
        <v>4</v>
      </c>
      <c r="S109" s="34">
        <v>-1</v>
      </c>
      <c r="T109" s="35" t="s">
        <v>2</v>
      </c>
      <c r="U109" s="36" t="s">
        <v>2</v>
      </c>
      <c r="V109" s="35" t="s">
        <v>2</v>
      </c>
      <c r="W109" s="37" t="s">
        <v>2</v>
      </c>
      <c r="X109" s="38">
        <v>-1</v>
      </c>
      <c r="Y109" s="39"/>
      <c r="Z109" s="40">
        <v>3186516.4</v>
      </c>
      <c r="AA109" s="40">
        <f>AA110+AA116+AA132</f>
        <v>6770754.1100000003</v>
      </c>
      <c r="AB109" s="40">
        <f>AB110+AB116+AB132</f>
        <v>5132109.99</v>
      </c>
      <c r="AC109" s="40">
        <f t="shared" si="10"/>
        <v>75.79820366567705</v>
      </c>
      <c r="AD109" s="40">
        <f>AD116+AD132</f>
        <v>6026754.1100000003</v>
      </c>
      <c r="AE109" s="40">
        <f>AE116+AE132</f>
        <v>4388109.99</v>
      </c>
      <c r="AF109" s="88">
        <f t="shared" si="15"/>
        <v>72.810503131676626</v>
      </c>
      <c r="AG109" s="40">
        <f>AG110+AG116+AG132</f>
        <v>744000</v>
      </c>
      <c r="AH109" s="40">
        <f>AH110+AH116+AH132</f>
        <v>744000</v>
      </c>
      <c r="AI109" s="91">
        <v>0</v>
      </c>
    </row>
    <row r="110" spans="1:35" ht="12.75" hidden="1" customHeight="1">
      <c r="A110" s="17"/>
      <c r="B110" s="131" t="s">
        <v>87</v>
      </c>
      <c r="C110" s="131"/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3"/>
      <c r="Q110" s="33">
        <v>604</v>
      </c>
      <c r="R110" s="34">
        <v>4</v>
      </c>
      <c r="S110" s="34">
        <v>6</v>
      </c>
      <c r="T110" s="35" t="s">
        <v>2</v>
      </c>
      <c r="U110" s="36" t="s">
        <v>2</v>
      </c>
      <c r="V110" s="35" t="s">
        <v>2</v>
      </c>
      <c r="W110" s="37" t="s">
        <v>2</v>
      </c>
      <c r="X110" s="38">
        <v>-1</v>
      </c>
      <c r="Y110" s="39"/>
      <c r="Z110" s="40">
        <v>520000</v>
      </c>
      <c r="AA110" s="40">
        <f t="shared" ref="AA110:AH114" si="16">AA111</f>
        <v>0</v>
      </c>
      <c r="AB110" s="40">
        <f t="shared" si="16"/>
        <v>0</v>
      </c>
      <c r="AC110" s="41">
        <v>0</v>
      </c>
      <c r="AD110" s="40">
        <f t="shared" si="13"/>
        <v>0</v>
      </c>
      <c r="AE110" s="40">
        <f t="shared" si="14"/>
        <v>0</v>
      </c>
      <c r="AF110" s="88">
        <v>0</v>
      </c>
      <c r="AG110" s="40">
        <f t="shared" si="16"/>
        <v>0</v>
      </c>
      <c r="AH110" s="40">
        <f t="shared" si="16"/>
        <v>0</v>
      </c>
      <c r="AI110" s="91">
        <v>0</v>
      </c>
    </row>
    <row r="111" spans="1:35" ht="70.5" hidden="1" customHeight="1">
      <c r="A111" s="17"/>
      <c r="B111" s="134" t="s">
        <v>153</v>
      </c>
      <c r="C111" s="131"/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3"/>
      <c r="Q111" s="33">
        <v>604</v>
      </c>
      <c r="R111" s="34">
        <v>4</v>
      </c>
      <c r="S111" s="34">
        <v>6</v>
      </c>
      <c r="T111" s="35" t="s">
        <v>7</v>
      </c>
      <c r="U111" s="36">
        <v>0</v>
      </c>
      <c r="V111" s="35">
        <v>0</v>
      </c>
      <c r="W111" s="37">
        <v>0</v>
      </c>
      <c r="X111" s="38">
        <v>-1</v>
      </c>
      <c r="Y111" s="39"/>
      <c r="Z111" s="40">
        <v>520000</v>
      </c>
      <c r="AA111" s="40">
        <f t="shared" si="16"/>
        <v>0</v>
      </c>
      <c r="AB111" s="40">
        <f t="shared" si="16"/>
        <v>0</v>
      </c>
      <c r="AC111" s="41">
        <v>0</v>
      </c>
      <c r="AD111" s="40">
        <f t="shared" si="13"/>
        <v>0</v>
      </c>
      <c r="AE111" s="40">
        <f t="shared" si="14"/>
        <v>0</v>
      </c>
      <c r="AF111" s="88">
        <v>0</v>
      </c>
      <c r="AG111" s="40">
        <f t="shared" si="16"/>
        <v>0</v>
      </c>
      <c r="AH111" s="40">
        <f t="shared" si="16"/>
        <v>0</v>
      </c>
      <c r="AI111" s="91">
        <v>0</v>
      </c>
    </row>
    <row r="112" spans="1:35" ht="48" hidden="1" customHeight="1">
      <c r="A112" s="17"/>
      <c r="B112" s="134" t="s">
        <v>168</v>
      </c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3"/>
      <c r="Q112" s="33">
        <v>604</v>
      </c>
      <c r="R112" s="34">
        <v>4</v>
      </c>
      <c r="S112" s="34">
        <v>6</v>
      </c>
      <c r="T112" s="35" t="s">
        <v>7</v>
      </c>
      <c r="U112" s="36" t="s">
        <v>84</v>
      </c>
      <c r="V112" s="35">
        <v>0</v>
      </c>
      <c r="W112" s="37">
        <v>0</v>
      </c>
      <c r="X112" s="38">
        <v>-1</v>
      </c>
      <c r="Y112" s="39"/>
      <c r="Z112" s="40">
        <v>520000</v>
      </c>
      <c r="AA112" s="40">
        <f t="shared" si="16"/>
        <v>0</v>
      </c>
      <c r="AB112" s="40">
        <f t="shared" si="16"/>
        <v>0</v>
      </c>
      <c r="AC112" s="41">
        <v>0</v>
      </c>
      <c r="AD112" s="40">
        <f t="shared" si="13"/>
        <v>0</v>
      </c>
      <c r="AE112" s="40">
        <f t="shared" si="14"/>
        <v>0</v>
      </c>
      <c r="AF112" s="88">
        <v>0</v>
      </c>
      <c r="AG112" s="40">
        <f t="shared" si="16"/>
        <v>0</v>
      </c>
      <c r="AH112" s="40">
        <f t="shared" si="16"/>
        <v>0</v>
      </c>
      <c r="AI112" s="91">
        <v>0</v>
      </c>
    </row>
    <row r="113" spans="1:35" ht="21.75" hidden="1" customHeight="1">
      <c r="A113" s="17"/>
      <c r="B113" s="131" t="s">
        <v>86</v>
      </c>
      <c r="C113" s="131"/>
      <c r="D113" s="131"/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3"/>
      <c r="Q113" s="33">
        <v>604</v>
      </c>
      <c r="R113" s="34">
        <v>4</v>
      </c>
      <c r="S113" s="34">
        <v>6</v>
      </c>
      <c r="T113" s="35" t="s">
        <v>7</v>
      </c>
      <c r="U113" s="36" t="s">
        <v>84</v>
      </c>
      <c r="V113" s="35" t="s">
        <v>5</v>
      </c>
      <c r="W113" s="37">
        <v>0</v>
      </c>
      <c r="X113" s="38">
        <v>-1</v>
      </c>
      <c r="Y113" s="39"/>
      <c r="Z113" s="40">
        <v>520000</v>
      </c>
      <c r="AA113" s="40">
        <f t="shared" si="16"/>
        <v>0</v>
      </c>
      <c r="AB113" s="40">
        <f t="shared" si="16"/>
        <v>0</v>
      </c>
      <c r="AC113" s="41">
        <v>0</v>
      </c>
      <c r="AD113" s="40">
        <f t="shared" si="13"/>
        <v>0</v>
      </c>
      <c r="AE113" s="40">
        <f t="shared" si="14"/>
        <v>0</v>
      </c>
      <c r="AF113" s="88">
        <v>0</v>
      </c>
      <c r="AG113" s="40">
        <f t="shared" si="16"/>
        <v>0</v>
      </c>
      <c r="AH113" s="40">
        <f t="shared" si="16"/>
        <v>0</v>
      </c>
      <c r="AI113" s="91">
        <v>0</v>
      </c>
    </row>
    <row r="114" spans="1:35" ht="37.5" hidden="1" customHeight="1">
      <c r="A114" s="17"/>
      <c r="B114" s="131" t="s">
        <v>85</v>
      </c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3"/>
      <c r="Q114" s="33">
        <v>604</v>
      </c>
      <c r="R114" s="34">
        <v>4</v>
      </c>
      <c r="S114" s="34">
        <v>6</v>
      </c>
      <c r="T114" s="35" t="s">
        <v>7</v>
      </c>
      <c r="U114" s="36" t="s">
        <v>84</v>
      </c>
      <c r="V114" s="35" t="s">
        <v>5</v>
      </c>
      <c r="W114" s="37" t="s">
        <v>4</v>
      </c>
      <c r="X114" s="38">
        <v>-1</v>
      </c>
      <c r="Y114" s="39"/>
      <c r="Z114" s="40">
        <v>520000</v>
      </c>
      <c r="AA114" s="40">
        <f t="shared" si="16"/>
        <v>0</v>
      </c>
      <c r="AB114" s="40">
        <f t="shared" si="16"/>
        <v>0</v>
      </c>
      <c r="AC114" s="41">
        <v>0</v>
      </c>
      <c r="AD114" s="40">
        <f t="shared" si="13"/>
        <v>0</v>
      </c>
      <c r="AE114" s="40">
        <f t="shared" si="14"/>
        <v>0</v>
      </c>
      <c r="AF114" s="88">
        <v>0</v>
      </c>
      <c r="AG114" s="40">
        <f t="shared" si="16"/>
        <v>0</v>
      </c>
      <c r="AH114" s="40">
        <f t="shared" si="16"/>
        <v>0</v>
      </c>
      <c r="AI114" s="91">
        <v>0</v>
      </c>
    </row>
    <row r="115" spans="1:35" ht="12.75" hidden="1" customHeight="1">
      <c r="A115" s="17"/>
      <c r="B115" s="131" t="s">
        <v>15</v>
      </c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3"/>
      <c r="Q115" s="33">
        <v>604</v>
      </c>
      <c r="R115" s="34">
        <v>4</v>
      </c>
      <c r="S115" s="34">
        <v>6</v>
      </c>
      <c r="T115" s="35" t="s">
        <v>7</v>
      </c>
      <c r="U115" s="36" t="s">
        <v>84</v>
      </c>
      <c r="V115" s="35" t="s">
        <v>10</v>
      </c>
      <c r="W115" s="37" t="s">
        <v>4</v>
      </c>
      <c r="X115" s="38" t="s">
        <v>3</v>
      </c>
      <c r="Y115" s="39"/>
      <c r="Z115" s="40">
        <v>520000</v>
      </c>
      <c r="AA115" s="40">
        <v>0</v>
      </c>
      <c r="AB115" s="40">
        <v>0</v>
      </c>
      <c r="AC115" s="41">
        <v>0</v>
      </c>
      <c r="AD115" s="40">
        <f t="shared" si="13"/>
        <v>0</v>
      </c>
      <c r="AE115" s="40">
        <f t="shared" si="14"/>
        <v>0</v>
      </c>
      <c r="AF115" s="88">
        <v>0</v>
      </c>
      <c r="AG115" s="40">
        <v>0</v>
      </c>
      <c r="AH115" s="40">
        <v>0</v>
      </c>
      <c r="AI115" s="91">
        <v>0</v>
      </c>
    </row>
    <row r="116" spans="1:35" ht="12.75" customHeight="1">
      <c r="A116" s="17"/>
      <c r="B116" s="131" t="s">
        <v>83</v>
      </c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3"/>
      <c r="Q116" s="33">
        <v>604</v>
      </c>
      <c r="R116" s="34">
        <v>4</v>
      </c>
      <c r="S116" s="34">
        <v>9</v>
      </c>
      <c r="T116" s="35" t="s">
        <v>2</v>
      </c>
      <c r="U116" s="36" t="s">
        <v>2</v>
      </c>
      <c r="V116" s="35" t="s">
        <v>2</v>
      </c>
      <c r="W116" s="37" t="s">
        <v>2</v>
      </c>
      <c r="X116" s="38">
        <v>-1</v>
      </c>
      <c r="Y116" s="39"/>
      <c r="Z116" s="40">
        <v>2631516.4</v>
      </c>
      <c r="AA116" s="40">
        <f t="shared" ref="AA116:AH118" si="17">AA117</f>
        <v>6681554.1100000003</v>
      </c>
      <c r="AB116" s="40">
        <f t="shared" si="17"/>
        <v>5042909.99</v>
      </c>
      <c r="AC116" s="41">
        <f t="shared" si="10"/>
        <v>75.475105147356203</v>
      </c>
      <c r="AD116" s="40">
        <f>AD117</f>
        <v>5937554.1100000003</v>
      </c>
      <c r="AE116" s="40">
        <f>AE117</f>
        <v>4298909.99</v>
      </c>
      <c r="AF116" s="88">
        <f t="shared" si="15"/>
        <v>72.402034749625216</v>
      </c>
      <c r="AG116" s="40">
        <f t="shared" si="17"/>
        <v>744000</v>
      </c>
      <c r="AH116" s="40">
        <f t="shared" si="17"/>
        <v>744000</v>
      </c>
      <c r="AI116" s="91">
        <v>0</v>
      </c>
    </row>
    <row r="117" spans="1:35" ht="73.5" customHeight="1">
      <c r="A117" s="17"/>
      <c r="B117" s="134" t="s">
        <v>153</v>
      </c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3"/>
      <c r="Q117" s="33">
        <v>604</v>
      </c>
      <c r="R117" s="34">
        <v>4</v>
      </c>
      <c r="S117" s="34">
        <v>9</v>
      </c>
      <c r="T117" s="35" t="s">
        <v>7</v>
      </c>
      <c r="U117" s="36">
        <v>0</v>
      </c>
      <c r="V117" s="35">
        <v>0</v>
      </c>
      <c r="W117" s="37">
        <v>0</v>
      </c>
      <c r="X117" s="38">
        <v>-1</v>
      </c>
      <c r="Y117" s="39"/>
      <c r="Z117" s="40">
        <v>2631516.4</v>
      </c>
      <c r="AA117" s="40">
        <f t="shared" si="17"/>
        <v>6681554.1100000003</v>
      </c>
      <c r="AB117" s="40">
        <f t="shared" si="17"/>
        <v>5042909.99</v>
      </c>
      <c r="AC117" s="41">
        <f t="shared" si="10"/>
        <v>75.475105147356203</v>
      </c>
      <c r="AD117" s="40">
        <f>AD118</f>
        <v>5937554.1100000003</v>
      </c>
      <c r="AE117" s="40">
        <f>AE118</f>
        <v>4298909.99</v>
      </c>
      <c r="AF117" s="88">
        <f t="shared" si="15"/>
        <v>72.402034749625216</v>
      </c>
      <c r="AG117" s="40">
        <f t="shared" si="17"/>
        <v>744000</v>
      </c>
      <c r="AH117" s="40">
        <f t="shared" si="17"/>
        <v>744000</v>
      </c>
      <c r="AI117" s="91">
        <v>0</v>
      </c>
    </row>
    <row r="118" spans="1:35" ht="46.5" customHeight="1">
      <c r="A118" s="17"/>
      <c r="B118" s="134" t="s">
        <v>169</v>
      </c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3"/>
      <c r="Q118" s="33">
        <v>604</v>
      </c>
      <c r="R118" s="34">
        <v>4</v>
      </c>
      <c r="S118" s="34">
        <v>9</v>
      </c>
      <c r="T118" s="35" t="s">
        <v>7</v>
      </c>
      <c r="U118" s="36" t="s">
        <v>78</v>
      </c>
      <c r="V118" s="35">
        <v>0</v>
      </c>
      <c r="W118" s="37">
        <v>0</v>
      </c>
      <c r="X118" s="38">
        <v>-1</v>
      </c>
      <c r="Y118" s="39"/>
      <c r="Z118" s="40">
        <v>2631516.4</v>
      </c>
      <c r="AA118" s="40">
        <f t="shared" si="17"/>
        <v>6681554.1100000003</v>
      </c>
      <c r="AB118" s="40">
        <f t="shared" si="17"/>
        <v>5042909.99</v>
      </c>
      <c r="AC118" s="41">
        <f t="shared" si="10"/>
        <v>75.475105147356203</v>
      </c>
      <c r="AD118" s="40">
        <f>AD119</f>
        <v>5937554.1100000003</v>
      </c>
      <c r="AE118" s="40">
        <f>AE119</f>
        <v>4298909.99</v>
      </c>
      <c r="AF118" s="88">
        <f t="shared" si="15"/>
        <v>72.402034749625216</v>
      </c>
      <c r="AG118" s="40">
        <f t="shared" si="17"/>
        <v>744000</v>
      </c>
      <c r="AH118" s="40">
        <f t="shared" si="17"/>
        <v>744000</v>
      </c>
      <c r="AI118" s="91">
        <v>0</v>
      </c>
    </row>
    <row r="119" spans="1:35" ht="50.25" customHeight="1">
      <c r="A119" s="17"/>
      <c r="B119" s="131" t="s">
        <v>82</v>
      </c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3"/>
      <c r="Q119" s="33">
        <v>604</v>
      </c>
      <c r="R119" s="34">
        <v>4</v>
      </c>
      <c r="S119" s="34">
        <v>9</v>
      </c>
      <c r="T119" s="35" t="s">
        <v>7</v>
      </c>
      <c r="U119" s="36" t="s">
        <v>78</v>
      </c>
      <c r="V119" s="35" t="s">
        <v>5</v>
      </c>
      <c r="W119" s="37">
        <v>0</v>
      </c>
      <c r="X119" s="38">
        <v>-1</v>
      </c>
      <c r="Y119" s="39"/>
      <c r="Z119" s="40">
        <v>2631516.4</v>
      </c>
      <c r="AA119" s="40">
        <f>AA120+AA122+AA124+AA126+AA128</f>
        <v>6681554.1100000003</v>
      </c>
      <c r="AB119" s="40">
        <f>AB120+AB122+AB124+AB126+AB128</f>
        <v>5042909.99</v>
      </c>
      <c r="AC119" s="41">
        <f t="shared" si="10"/>
        <v>75.475105147356203</v>
      </c>
      <c r="AD119" s="40">
        <f>AD121+AD122+AD124+AD128</f>
        <v>5937554.1100000003</v>
      </c>
      <c r="AE119" s="40">
        <f>AE121+AE122+AE124+AE128</f>
        <v>4298909.99</v>
      </c>
      <c r="AF119" s="88">
        <f t="shared" si="15"/>
        <v>72.402034749625216</v>
      </c>
      <c r="AG119" s="40">
        <f>AG120+AG122+AG124+AG126</f>
        <v>744000</v>
      </c>
      <c r="AH119" s="40">
        <f>AH120+AH122+AH124+AH126</f>
        <v>744000</v>
      </c>
      <c r="AI119" s="91">
        <v>0</v>
      </c>
    </row>
    <row r="120" spans="1:35" ht="21.75" customHeight="1">
      <c r="A120" s="17"/>
      <c r="B120" s="131" t="s">
        <v>81</v>
      </c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3"/>
      <c r="Q120" s="33">
        <v>604</v>
      </c>
      <c r="R120" s="34">
        <v>4</v>
      </c>
      <c r="S120" s="34">
        <v>9</v>
      </c>
      <c r="T120" s="35" t="s">
        <v>7</v>
      </c>
      <c r="U120" s="36" t="s">
        <v>78</v>
      </c>
      <c r="V120" s="35" t="s">
        <v>5</v>
      </c>
      <c r="W120" s="37" t="s">
        <v>4</v>
      </c>
      <c r="X120" s="38">
        <v>-1</v>
      </c>
      <c r="Y120" s="39"/>
      <c r="Z120" s="40">
        <v>556401</v>
      </c>
      <c r="AA120" s="40">
        <f>AA121</f>
        <v>500000</v>
      </c>
      <c r="AB120" s="40">
        <f>AB121</f>
        <v>0</v>
      </c>
      <c r="AC120" s="41">
        <f t="shared" si="10"/>
        <v>0</v>
      </c>
      <c r="AD120" s="40">
        <f t="shared" si="13"/>
        <v>500000</v>
      </c>
      <c r="AE120" s="40">
        <f t="shared" si="14"/>
        <v>0</v>
      </c>
      <c r="AF120" s="88">
        <f t="shared" si="15"/>
        <v>0</v>
      </c>
      <c r="AG120" s="40">
        <f>AG121</f>
        <v>0</v>
      </c>
      <c r="AH120" s="40">
        <f>AH121</f>
        <v>0</v>
      </c>
      <c r="AI120" s="91">
        <v>0</v>
      </c>
    </row>
    <row r="121" spans="1:35" ht="12.75" customHeight="1">
      <c r="A121" s="17"/>
      <c r="B121" s="131" t="s">
        <v>15</v>
      </c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3"/>
      <c r="Q121" s="33">
        <v>604</v>
      </c>
      <c r="R121" s="34">
        <v>4</v>
      </c>
      <c r="S121" s="34">
        <v>9</v>
      </c>
      <c r="T121" s="35" t="s">
        <v>7</v>
      </c>
      <c r="U121" s="36" t="s">
        <v>78</v>
      </c>
      <c r="V121" s="35">
        <v>1</v>
      </c>
      <c r="W121" s="37" t="s">
        <v>4</v>
      </c>
      <c r="X121" s="38" t="s">
        <v>3</v>
      </c>
      <c r="Y121" s="39"/>
      <c r="Z121" s="40">
        <v>556401</v>
      </c>
      <c r="AA121" s="40">
        <v>500000</v>
      </c>
      <c r="AB121" s="40">
        <v>0</v>
      </c>
      <c r="AC121" s="41">
        <f t="shared" si="10"/>
        <v>0</v>
      </c>
      <c r="AD121" s="40">
        <f t="shared" si="13"/>
        <v>500000</v>
      </c>
      <c r="AE121" s="40">
        <f t="shared" si="14"/>
        <v>0</v>
      </c>
      <c r="AF121" s="88">
        <f t="shared" si="15"/>
        <v>0</v>
      </c>
      <c r="AG121" s="40">
        <v>0</v>
      </c>
      <c r="AH121" s="40">
        <v>0</v>
      </c>
      <c r="AI121" s="91">
        <v>0</v>
      </c>
    </row>
    <row r="122" spans="1:35" ht="21.75" customHeight="1">
      <c r="A122" s="17"/>
      <c r="B122" s="131" t="s">
        <v>80</v>
      </c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3"/>
      <c r="Q122" s="33">
        <v>604</v>
      </c>
      <c r="R122" s="34">
        <v>4</v>
      </c>
      <c r="S122" s="34">
        <v>9</v>
      </c>
      <c r="T122" s="35" t="s">
        <v>7</v>
      </c>
      <c r="U122" s="36" t="s">
        <v>78</v>
      </c>
      <c r="V122" s="35" t="s">
        <v>5</v>
      </c>
      <c r="W122" s="37" t="s">
        <v>23</v>
      </c>
      <c r="X122" s="38">
        <v>-1</v>
      </c>
      <c r="Y122" s="39"/>
      <c r="Z122" s="40">
        <v>1230400</v>
      </c>
      <c r="AA122" s="40">
        <f>AA123</f>
        <v>5214019.1100000003</v>
      </c>
      <c r="AB122" s="40">
        <f>AB123</f>
        <v>4107889.99</v>
      </c>
      <c r="AC122" s="41">
        <f t="shared" si="10"/>
        <v>78.785480132235264</v>
      </c>
      <c r="AD122" s="40">
        <f t="shared" si="13"/>
        <v>5214019.1100000003</v>
      </c>
      <c r="AE122" s="40">
        <f t="shared" si="14"/>
        <v>4107889.99</v>
      </c>
      <c r="AF122" s="88">
        <f t="shared" si="15"/>
        <v>78.785480132235264</v>
      </c>
      <c r="AG122" s="40">
        <f>AG123</f>
        <v>0</v>
      </c>
      <c r="AH122" s="40">
        <f>AH123</f>
        <v>0</v>
      </c>
      <c r="AI122" s="91">
        <v>0</v>
      </c>
    </row>
    <row r="123" spans="1:35" ht="12.75" customHeight="1">
      <c r="A123" s="17"/>
      <c r="B123" s="131" t="s">
        <v>15</v>
      </c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3"/>
      <c r="Q123" s="33">
        <v>604</v>
      </c>
      <c r="R123" s="34">
        <v>4</v>
      </c>
      <c r="S123" s="34">
        <v>9</v>
      </c>
      <c r="T123" s="35" t="s">
        <v>7</v>
      </c>
      <c r="U123" s="36" t="s">
        <v>78</v>
      </c>
      <c r="V123" s="35">
        <v>1</v>
      </c>
      <c r="W123" s="37" t="s">
        <v>23</v>
      </c>
      <c r="X123" s="38" t="s">
        <v>3</v>
      </c>
      <c r="Y123" s="39"/>
      <c r="Z123" s="40">
        <v>1230400</v>
      </c>
      <c r="AA123" s="40">
        <v>5214019.1100000003</v>
      </c>
      <c r="AB123" s="40">
        <v>4107889.99</v>
      </c>
      <c r="AC123" s="41">
        <f t="shared" si="10"/>
        <v>78.785480132235264</v>
      </c>
      <c r="AD123" s="40">
        <f t="shared" si="13"/>
        <v>5214019.1100000003</v>
      </c>
      <c r="AE123" s="40">
        <f t="shared" si="14"/>
        <v>4107889.99</v>
      </c>
      <c r="AF123" s="88">
        <f t="shared" si="15"/>
        <v>78.785480132235264</v>
      </c>
      <c r="AG123" s="40">
        <v>0</v>
      </c>
      <c r="AH123" s="40">
        <v>0</v>
      </c>
      <c r="AI123" s="91">
        <v>0</v>
      </c>
    </row>
    <row r="124" spans="1:35" ht="21.75" customHeight="1">
      <c r="A124" s="17"/>
      <c r="B124" s="131" t="s">
        <v>79</v>
      </c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3"/>
      <c r="Q124" s="33">
        <v>604</v>
      </c>
      <c r="R124" s="34">
        <v>4</v>
      </c>
      <c r="S124" s="34">
        <v>9</v>
      </c>
      <c r="T124" s="35" t="s">
        <v>7</v>
      </c>
      <c r="U124" s="36" t="s">
        <v>78</v>
      </c>
      <c r="V124" s="35" t="s">
        <v>5</v>
      </c>
      <c r="W124" s="37" t="s">
        <v>9</v>
      </c>
      <c r="X124" s="38">
        <v>-1</v>
      </c>
      <c r="Y124" s="39"/>
      <c r="Z124" s="40">
        <v>844715.4</v>
      </c>
      <c r="AA124" s="40">
        <f>AA125</f>
        <v>167535</v>
      </c>
      <c r="AB124" s="40">
        <f>AB125</f>
        <v>135020</v>
      </c>
      <c r="AC124" s="41">
        <f t="shared" si="10"/>
        <v>80.592115080430958</v>
      </c>
      <c r="AD124" s="40">
        <f t="shared" si="13"/>
        <v>167535</v>
      </c>
      <c r="AE124" s="40">
        <f t="shared" si="14"/>
        <v>135020</v>
      </c>
      <c r="AF124" s="88">
        <f t="shared" si="15"/>
        <v>80.592115080430958</v>
      </c>
      <c r="AG124" s="40">
        <f>AG125</f>
        <v>0</v>
      </c>
      <c r="AH124" s="40">
        <f>AH125</f>
        <v>0</v>
      </c>
      <c r="AI124" s="91">
        <v>0</v>
      </c>
    </row>
    <row r="125" spans="1:35" ht="12.75" customHeight="1">
      <c r="A125" s="17"/>
      <c r="B125" s="134" t="s">
        <v>15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3"/>
      <c r="Q125" s="33">
        <v>604</v>
      </c>
      <c r="R125" s="34">
        <v>4</v>
      </c>
      <c r="S125" s="34">
        <v>9</v>
      </c>
      <c r="T125" s="35" t="s">
        <v>7</v>
      </c>
      <c r="U125" s="36" t="s">
        <v>78</v>
      </c>
      <c r="V125" s="35">
        <v>1</v>
      </c>
      <c r="W125" s="37" t="s">
        <v>9</v>
      </c>
      <c r="X125" s="38" t="s">
        <v>3</v>
      </c>
      <c r="Y125" s="39"/>
      <c r="Z125" s="40">
        <v>844715.4</v>
      </c>
      <c r="AA125" s="40">
        <v>167535</v>
      </c>
      <c r="AB125" s="40">
        <v>135020</v>
      </c>
      <c r="AC125" s="41">
        <f t="shared" si="10"/>
        <v>80.592115080430958</v>
      </c>
      <c r="AD125" s="40">
        <f t="shared" si="13"/>
        <v>167535</v>
      </c>
      <c r="AE125" s="40">
        <f t="shared" si="14"/>
        <v>135020</v>
      </c>
      <c r="AF125" s="88">
        <f t="shared" si="15"/>
        <v>80.592115080430958</v>
      </c>
      <c r="AG125" s="40">
        <v>0</v>
      </c>
      <c r="AH125" s="40">
        <v>0</v>
      </c>
      <c r="AI125" s="91">
        <v>0</v>
      </c>
    </row>
    <row r="126" spans="1:35" ht="28.5" customHeight="1">
      <c r="A126" s="17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4" t="s">
        <v>195</v>
      </c>
      <c r="Q126" s="33">
        <v>604</v>
      </c>
      <c r="R126" s="34">
        <v>4</v>
      </c>
      <c r="S126" s="34">
        <v>9</v>
      </c>
      <c r="T126" s="35" t="s">
        <v>7</v>
      </c>
      <c r="U126" s="36" t="s">
        <v>78</v>
      </c>
      <c r="V126" s="35" t="s">
        <v>5</v>
      </c>
      <c r="W126" s="37">
        <v>70650</v>
      </c>
      <c r="X126" s="38">
        <v>240</v>
      </c>
      <c r="Y126" s="39"/>
      <c r="Z126" s="40"/>
      <c r="AA126" s="40">
        <f>AA127</f>
        <v>744000</v>
      </c>
      <c r="AB126" s="40">
        <f>AB127</f>
        <v>744000</v>
      </c>
      <c r="AC126" s="41">
        <f t="shared" si="10"/>
        <v>100</v>
      </c>
      <c r="AD126" s="40">
        <v>0</v>
      </c>
      <c r="AE126" s="40">
        <v>0</v>
      </c>
      <c r="AF126" s="88">
        <v>0</v>
      </c>
      <c r="AG126" s="40">
        <f>AG127</f>
        <v>744000</v>
      </c>
      <c r="AH126" s="40">
        <f>AH127</f>
        <v>744000</v>
      </c>
      <c r="AI126" s="91">
        <v>0</v>
      </c>
    </row>
    <row r="127" spans="1:35" ht="12.75" customHeight="1">
      <c r="A127" s="17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4" t="s">
        <v>15</v>
      </c>
      <c r="Q127" s="33">
        <v>604</v>
      </c>
      <c r="R127" s="34">
        <v>4</v>
      </c>
      <c r="S127" s="34">
        <v>9</v>
      </c>
      <c r="T127" s="35" t="s">
        <v>7</v>
      </c>
      <c r="U127" s="36" t="s">
        <v>78</v>
      </c>
      <c r="V127" s="35">
        <v>1</v>
      </c>
      <c r="W127" s="37">
        <v>70650</v>
      </c>
      <c r="X127" s="38">
        <v>244</v>
      </c>
      <c r="Y127" s="39"/>
      <c r="Z127" s="40"/>
      <c r="AA127" s="40">
        <v>744000</v>
      </c>
      <c r="AB127" s="40">
        <v>744000</v>
      </c>
      <c r="AC127" s="41">
        <f t="shared" si="10"/>
        <v>100</v>
      </c>
      <c r="AD127" s="40">
        <v>0</v>
      </c>
      <c r="AE127" s="40">
        <v>0</v>
      </c>
      <c r="AF127" s="88">
        <v>0</v>
      </c>
      <c r="AG127" s="40">
        <v>744000</v>
      </c>
      <c r="AH127" s="40">
        <v>744000</v>
      </c>
      <c r="AI127" s="91">
        <v>0</v>
      </c>
    </row>
    <row r="128" spans="1:35" ht="27" customHeight="1">
      <c r="A128" s="1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4" t="s">
        <v>195</v>
      </c>
      <c r="Q128" s="33">
        <v>604</v>
      </c>
      <c r="R128" s="34">
        <v>4</v>
      </c>
      <c r="S128" s="34">
        <v>9</v>
      </c>
      <c r="T128" s="35" t="s">
        <v>7</v>
      </c>
      <c r="U128" s="36" t="s">
        <v>78</v>
      </c>
      <c r="V128" s="35" t="s">
        <v>5</v>
      </c>
      <c r="W128" s="146" t="s">
        <v>196</v>
      </c>
      <c r="X128" s="38">
        <v>240</v>
      </c>
      <c r="Y128" s="39"/>
      <c r="Z128" s="40"/>
      <c r="AA128" s="40">
        <f>AA129</f>
        <v>56000</v>
      </c>
      <c r="AB128" s="40">
        <f>AB129</f>
        <v>56000</v>
      </c>
      <c r="AC128" s="41">
        <f t="shared" si="10"/>
        <v>100</v>
      </c>
      <c r="AD128" s="40">
        <f t="shared" si="13"/>
        <v>56000</v>
      </c>
      <c r="AE128" s="40">
        <f t="shared" si="14"/>
        <v>56000</v>
      </c>
      <c r="AF128" s="88"/>
      <c r="AG128" s="40"/>
      <c r="AH128" s="40"/>
      <c r="AI128" s="91"/>
    </row>
    <row r="129" spans="1:35" ht="12.75" customHeight="1">
      <c r="A129" s="1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4" t="s">
        <v>15</v>
      </c>
      <c r="Q129" s="33">
        <v>604</v>
      </c>
      <c r="R129" s="34">
        <v>4</v>
      </c>
      <c r="S129" s="34">
        <v>9</v>
      </c>
      <c r="T129" s="35" t="s">
        <v>7</v>
      </c>
      <c r="U129" s="36" t="s">
        <v>78</v>
      </c>
      <c r="V129" s="35">
        <v>1</v>
      </c>
      <c r="W129" s="146" t="s">
        <v>196</v>
      </c>
      <c r="X129" s="38">
        <v>244</v>
      </c>
      <c r="Y129" s="39"/>
      <c r="Z129" s="40"/>
      <c r="AA129" s="40">
        <v>56000</v>
      </c>
      <c r="AB129" s="40">
        <v>56000</v>
      </c>
      <c r="AC129" s="41">
        <f t="shared" si="10"/>
        <v>100</v>
      </c>
      <c r="AD129" s="40">
        <f t="shared" si="13"/>
        <v>56000</v>
      </c>
      <c r="AE129" s="40">
        <f t="shared" si="14"/>
        <v>56000</v>
      </c>
      <c r="AF129" s="88"/>
      <c r="AG129" s="40"/>
      <c r="AH129" s="40"/>
      <c r="AI129" s="91"/>
    </row>
    <row r="130" spans="1:35" ht="12.75" hidden="1" customHeight="1">
      <c r="A130" s="1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4"/>
      <c r="Q130" s="33"/>
      <c r="R130" s="34"/>
      <c r="S130" s="34"/>
      <c r="T130" s="35"/>
      <c r="U130" s="36"/>
      <c r="V130" s="35"/>
      <c r="W130" s="37"/>
      <c r="X130" s="38"/>
      <c r="Y130" s="39"/>
      <c r="Z130" s="40"/>
      <c r="AA130" s="40"/>
      <c r="AB130" s="40"/>
      <c r="AC130" s="41"/>
      <c r="AD130" s="40"/>
      <c r="AE130" s="40"/>
      <c r="AF130" s="88"/>
      <c r="AG130" s="40"/>
      <c r="AH130" s="40"/>
      <c r="AI130" s="91"/>
    </row>
    <row r="131" spans="1:35" ht="12.75" hidden="1" customHeight="1">
      <c r="A131" s="1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4"/>
      <c r="Q131" s="33"/>
      <c r="R131" s="34"/>
      <c r="S131" s="34"/>
      <c r="T131" s="35"/>
      <c r="U131" s="36"/>
      <c r="V131" s="35"/>
      <c r="W131" s="37"/>
      <c r="X131" s="38"/>
      <c r="Y131" s="39"/>
      <c r="Z131" s="40"/>
      <c r="AA131" s="40"/>
      <c r="AB131" s="40"/>
      <c r="AC131" s="41"/>
      <c r="AD131" s="40"/>
      <c r="AE131" s="40"/>
      <c r="AF131" s="88"/>
      <c r="AG131" s="40"/>
      <c r="AH131" s="40"/>
      <c r="AI131" s="91"/>
    </row>
    <row r="132" spans="1:35" ht="18" customHeight="1">
      <c r="A132" s="17"/>
      <c r="B132" s="131" t="s">
        <v>77</v>
      </c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3"/>
      <c r="Q132" s="33">
        <v>604</v>
      </c>
      <c r="R132" s="34">
        <v>4</v>
      </c>
      <c r="S132" s="34">
        <v>12</v>
      </c>
      <c r="T132" s="35" t="s">
        <v>2</v>
      </c>
      <c r="U132" s="36" t="s">
        <v>2</v>
      </c>
      <c r="V132" s="35" t="s">
        <v>2</v>
      </c>
      <c r="W132" s="37" t="s">
        <v>2</v>
      </c>
      <c r="X132" s="38">
        <v>-1</v>
      </c>
      <c r="Y132" s="39"/>
      <c r="Z132" s="40">
        <v>35000</v>
      </c>
      <c r="AA132" s="40">
        <f t="shared" ref="AA132:AH135" si="18">AA133</f>
        <v>89200</v>
      </c>
      <c r="AB132" s="40">
        <f t="shared" si="18"/>
        <v>89200</v>
      </c>
      <c r="AC132" s="41">
        <f t="shared" si="10"/>
        <v>100</v>
      </c>
      <c r="AD132" s="40">
        <f t="shared" si="13"/>
        <v>89200</v>
      </c>
      <c r="AE132" s="40">
        <f t="shared" si="14"/>
        <v>89200</v>
      </c>
      <c r="AF132" s="88">
        <f t="shared" si="15"/>
        <v>100</v>
      </c>
      <c r="AG132" s="40">
        <f t="shared" si="18"/>
        <v>0</v>
      </c>
      <c r="AH132" s="40">
        <f t="shared" si="18"/>
        <v>0</v>
      </c>
      <c r="AI132" s="91">
        <v>0</v>
      </c>
    </row>
    <row r="133" spans="1:35" ht="72.75" customHeight="1">
      <c r="A133" s="17"/>
      <c r="B133" s="131" t="s">
        <v>153</v>
      </c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3"/>
      <c r="Q133" s="33">
        <v>604</v>
      </c>
      <c r="R133" s="34">
        <v>4</v>
      </c>
      <c r="S133" s="34">
        <v>12</v>
      </c>
      <c r="T133" s="35" t="s">
        <v>7</v>
      </c>
      <c r="U133" s="36">
        <v>0</v>
      </c>
      <c r="V133" s="35">
        <v>0</v>
      </c>
      <c r="W133" s="37">
        <v>0</v>
      </c>
      <c r="X133" s="38">
        <v>-1</v>
      </c>
      <c r="Y133" s="39"/>
      <c r="Z133" s="40">
        <v>35000</v>
      </c>
      <c r="AA133" s="40">
        <f t="shared" si="18"/>
        <v>89200</v>
      </c>
      <c r="AB133" s="40">
        <f t="shared" si="18"/>
        <v>89200</v>
      </c>
      <c r="AC133" s="41">
        <f t="shared" si="10"/>
        <v>100</v>
      </c>
      <c r="AD133" s="40">
        <f t="shared" si="13"/>
        <v>89200</v>
      </c>
      <c r="AE133" s="40">
        <f t="shared" si="14"/>
        <v>89200</v>
      </c>
      <c r="AF133" s="88">
        <f t="shared" si="15"/>
        <v>100</v>
      </c>
      <c r="AG133" s="40">
        <f t="shared" si="18"/>
        <v>0</v>
      </c>
      <c r="AH133" s="40">
        <f t="shared" si="18"/>
        <v>0</v>
      </c>
      <c r="AI133" s="91">
        <v>0</v>
      </c>
    </row>
    <row r="134" spans="1:35" ht="32.25" customHeight="1">
      <c r="A134" s="17"/>
      <c r="B134" s="131" t="s">
        <v>140</v>
      </c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3"/>
      <c r="Q134" s="33">
        <v>604</v>
      </c>
      <c r="R134" s="34">
        <v>4</v>
      </c>
      <c r="S134" s="34">
        <v>12</v>
      </c>
      <c r="T134" s="35" t="s">
        <v>7</v>
      </c>
      <c r="U134" s="36" t="s">
        <v>6</v>
      </c>
      <c r="V134" s="35">
        <v>0</v>
      </c>
      <c r="W134" s="37">
        <v>0</v>
      </c>
      <c r="X134" s="38">
        <v>-1</v>
      </c>
      <c r="Y134" s="39"/>
      <c r="Z134" s="40">
        <v>30000</v>
      </c>
      <c r="AA134" s="40">
        <f t="shared" si="18"/>
        <v>89200</v>
      </c>
      <c r="AB134" s="40">
        <f t="shared" si="18"/>
        <v>89200</v>
      </c>
      <c r="AC134" s="41">
        <f t="shared" si="10"/>
        <v>100</v>
      </c>
      <c r="AD134" s="40">
        <f t="shared" si="13"/>
        <v>89200</v>
      </c>
      <c r="AE134" s="40">
        <f t="shared" si="14"/>
        <v>89200</v>
      </c>
      <c r="AF134" s="88">
        <f t="shared" si="15"/>
        <v>100</v>
      </c>
      <c r="AG134" s="40">
        <f t="shared" si="18"/>
        <v>0</v>
      </c>
      <c r="AH134" s="40">
        <f t="shared" si="18"/>
        <v>0</v>
      </c>
      <c r="AI134" s="91">
        <v>0</v>
      </c>
    </row>
    <row r="135" spans="1:35" ht="21.75" customHeight="1">
      <c r="A135" s="17"/>
      <c r="B135" s="131" t="s">
        <v>71</v>
      </c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3"/>
      <c r="Q135" s="33">
        <v>604</v>
      </c>
      <c r="R135" s="34">
        <v>4</v>
      </c>
      <c r="S135" s="34">
        <v>12</v>
      </c>
      <c r="T135" s="35" t="s">
        <v>7</v>
      </c>
      <c r="U135" s="36" t="s">
        <v>6</v>
      </c>
      <c r="V135" s="35" t="s">
        <v>5</v>
      </c>
      <c r="W135" s="37">
        <v>0</v>
      </c>
      <c r="X135" s="38">
        <v>-1</v>
      </c>
      <c r="Y135" s="39"/>
      <c r="Z135" s="40">
        <v>30000</v>
      </c>
      <c r="AA135" s="40">
        <f t="shared" si="18"/>
        <v>89200</v>
      </c>
      <c r="AB135" s="40">
        <f t="shared" si="18"/>
        <v>89200</v>
      </c>
      <c r="AC135" s="41">
        <f t="shared" si="10"/>
        <v>100</v>
      </c>
      <c r="AD135" s="40">
        <f t="shared" si="13"/>
        <v>89200</v>
      </c>
      <c r="AE135" s="40">
        <f t="shared" si="14"/>
        <v>89200</v>
      </c>
      <c r="AF135" s="88">
        <f t="shared" si="15"/>
        <v>100</v>
      </c>
      <c r="AG135" s="40">
        <f t="shared" si="18"/>
        <v>0</v>
      </c>
      <c r="AH135" s="40">
        <f t="shared" si="18"/>
        <v>0</v>
      </c>
      <c r="AI135" s="91">
        <v>0</v>
      </c>
    </row>
    <row r="136" spans="1:35" ht="21.75" customHeight="1">
      <c r="A136" s="17"/>
      <c r="B136" s="131" t="s">
        <v>76</v>
      </c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3"/>
      <c r="Q136" s="33">
        <v>604</v>
      </c>
      <c r="R136" s="34">
        <v>4</v>
      </c>
      <c r="S136" s="34">
        <v>12</v>
      </c>
      <c r="T136" s="35" t="s">
        <v>7</v>
      </c>
      <c r="U136" s="36" t="s">
        <v>6</v>
      </c>
      <c r="V136" s="35" t="s">
        <v>5</v>
      </c>
      <c r="W136" s="37" t="s">
        <v>23</v>
      </c>
      <c r="X136" s="38">
        <v>0</v>
      </c>
      <c r="Y136" s="39"/>
      <c r="Z136" s="40">
        <v>30000</v>
      </c>
      <c r="AA136" s="40">
        <f>AA139</f>
        <v>89200</v>
      </c>
      <c r="AB136" s="40">
        <f>AB139</f>
        <v>89200</v>
      </c>
      <c r="AC136" s="41">
        <f t="shared" si="10"/>
        <v>100</v>
      </c>
      <c r="AD136" s="40">
        <f t="shared" si="13"/>
        <v>89200</v>
      </c>
      <c r="AE136" s="40">
        <f t="shared" si="14"/>
        <v>89200</v>
      </c>
      <c r="AF136" s="88">
        <f t="shared" si="15"/>
        <v>100</v>
      </c>
      <c r="AG136" s="40">
        <f>AG139</f>
        <v>0</v>
      </c>
      <c r="AH136" s="40">
        <f>AH139</f>
        <v>0</v>
      </c>
      <c r="AI136" s="91">
        <v>0</v>
      </c>
    </row>
    <row r="137" spans="1:35" ht="21.75" customHeight="1">
      <c r="A137" s="17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3" t="s">
        <v>154</v>
      </c>
      <c r="Q137" s="33">
        <v>604</v>
      </c>
      <c r="R137" s="34">
        <v>4</v>
      </c>
      <c r="S137" s="34">
        <v>12</v>
      </c>
      <c r="T137" s="35" t="s">
        <v>7</v>
      </c>
      <c r="U137" s="36" t="s">
        <v>6</v>
      </c>
      <c r="V137" s="35" t="s">
        <v>5</v>
      </c>
      <c r="W137" s="37" t="s">
        <v>23</v>
      </c>
      <c r="X137" s="38">
        <v>200</v>
      </c>
      <c r="Y137" s="39"/>
      <c r="Z137" s="40"/>
      <c r="AA137" s="40">
        <f>AA139</f>
        <v>89200</v>
      </c>
      <c r="AB137" s="40">
        <f>AB139</f>
        <v>89200</v>
      </c>
      <c r="AC137" s="41">
        <f t="shared" si="10"/>
        <v>100</v>
      </c>
      <c r="AD137" s="40">
        <f t="shared" si="13"/>
        <v>89200</v>
      </c>
      <c r="AE137" s="40">
        <f t="shared" si="14"/>
        <v>89200</v>
      </c>
      <c r="AF137" s="88">
        <f t="shared" si="15"/>
        <v>100</v>
      </c>
      <c r="AG137" s="40">
        <f>AG139</f>
        <v>0</v>
      </c>
      <c r="AH137" s="40">
        <f>AH139</f>
        <v>0</v>
      </c>
      <c r="AI137" s="91">
        <v>0</v>
      </c>
    </row>
    <row r="138" spans="1:35" ht="21.75" customHeight="1">
      <c r="A138" s="17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3" t="s">
        <v>155</v>
      </c>
      <c r="Q138" s="33">
        <v>604</v>
      </c>
      <c r="R138" s="34">
        <v>4</v>
      </c>
      <c r="S138" s="34">
        <v>12</v>
      </c>
      <c r="T138" s="35" t="s">
        <v>7</v>
      </c>
      <c r="U138" s="36" t="s">
        <v>6</v>
      </c>
      <c r="V138" s="35" t="s">
        <v>5</v>
      </c>
      <c r="W138" s="37" t="s">
        <v>23</v>
      </c>
      <c r="X138" s="38">
        <v>240</v>
      </c>
      <c r="Y138" s="39"/>
      <c r="Z138" s="40"/>
      <c r="AA138" s="40">
        <f>AA139</f>
        <v>89200</v>
      </c>
      <c r="AB138" s="40">
        <f>AB139</f>
        <v>89200</v>
      </c>
      <c r="AC138" s="41">
        <f t="shared" si="10"/>
        <v>100</v>
      </c>
      <c r="AD138" s="40">
        <f t="shared" si="13"/>
        <v>89200</v>
      </c>
      <c r="AE138" s="40">
        <f t="shared" si="14"/>
        <v>89200</v>
      </c>
      <c r="AF138" s="88">
        <f t="shared" si="15"/>
        <v>100</v>
      </c>
      <c r="AG138" s="40">
        <f>AG139</f>
        <v>0</v>
      </c>
      <c r="AH138" s="40">
        <f>AH139</f>
        <v>0</v>
      </c>
      <c r="AI138" s="91">
        <v>0</v>
      </c>
    </row>
    <row r="139" spans="1:35" ht="12.75" customHeight="1">
      <c r="A139" s="17"/>
      <c r="B139" s="131" t="s">
        <v>15</v>
      </c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3"/>
      <c r="Q139" s="33">
        <v>604</v>
      </c>
      <c r="R139" s="34">
        <v>4</v>
      </c>
      <c r="S139" s="34">
        <v>12</v>
      </c>
      <c r="T139" s="35" t="s">
        <v>7</v>
      </c>
      <c r="U139" s="36" t="s">
        <v>6</v>
      </c>
      <c r="V139" s="35">
        <v>1</v>
      </c>
      <c r="W139" s="37" t="s">
        <v>23</v>
      </c>
      <c r="X139" s="38" t="s">
        <v>3</v>
      </c>
      <c r="Y139" s="39"/>
      <c r="Z139" s="40">
        <v>30000</v>
      </c>
      <c r="AA139" s="40">
        <v>89200</v>
      </c>
      <c r="AB139" s="40">
        <v>89200</v>
      </c>
      <c r="AC139" s="41">
        <f t="shared" si="10"/>
        <v>100</v>
      </c>
      <c r="AD139" s="40">
        <f t="shared" si="13"/>
        <v>89200</v>
      </c>
      <c r="AE139" s="40">
        <f t="shared" si="14"/>
        <v>89200</v>
      </c>
      <c r="AF139" s="88">
        <f t="shared" si="15"/>
        <v>100</v>
      </c>
      <c r="AG139" s="40">
        <v>0</v>
      </c>
      <c r="AH139" s="40">
        <v>0</v>
      </c>
      <c r="AI139" s="91">
        <v>0</v>
      </c>
    </row>
    <row r="140" spans="1:35" ht="21.75" hidden="1" customHeight="1">
      <c r="A140" s="17"/>
      <c r="B140" s="131" t="s">
        <v>62</v>
      </c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3"/>
      <c r="Q140" s="33">
        <v>604</v>
      </c>
      <c r="R140" s="34">
        <v>4</v>
      </c>
      <c r="S140" s="34">
        <v>12</v>
      </c>
      <c r="T140" s="35" t="s">
        <v>7</v>
      </c>
      <c r="U140" s="36" t="s">
        <v>59</v>
      </c>
      <c r="V140" s="35">
        <v>0</v>
      </c>
      <c r="W140" s="37">
        <v>0</v>
      </c>
      <c r="X140" s="38">
        <v>-1</v>
      </c>
      <c r="Y140" s="39"/>
      <c r="Z140" s="40">
        <v>5000</v>
      </c>
      <c r="AA140" s="40"/>
      <c r="AB140" s="40"/>
      <c r="AC140" s="41" t="e">
        <f t="shared" si="10"/>
        <v>#DIV/0!</v>
      </c>
      <c r="AD140" s="40">
        <f t="shared" si="13"/>
        <v>0</v>
      </c>
      <c r="AE140" s="40">
        <f t="shared" si="14"/>
        <v>0</v>
      </c>
      <c r="AF140" s="88" t="e">
        <f t="shared" si="15"/>
        <v>#DIV/0!</v>
      </c>
      <c r="AG140" s="40"/>
      <c r="AH140" s="40"/>
      <c r="AI140" s="91" t="e">
        <f t="shared" si="11"/>
        <v>#DIV/0!</v>
      </c>
    </row>
    <row r="141" spans="1:35" ht="32.25" hidden="1" customHeight="1">
      <c r="A141" s="17"/>
      <c r="B141" s="131" t="s">
        <v>61</v>
      </c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3"/>
      <c r="Q141" s="33">
        <v>604</v>
      </c>
      <c r="R141" s="34">
        <v>4</v>
      </c>
      <c r="S141" s="34">
        <v>12</v>
      </c>
      <c r="T141" s="35" t="s">
        <v>7</v>
      </c>
      <c r="U141" s="36" t="s">
        <v>59</v>
      </c>
      <c r="V141" s="35" t="s">
        <v>5</v>
      </c>
      <c r="W141" s="37">
        <v>0</v>
      </c>
      <c r="X141" s="38">
        <v>-1</v>
      </c>
      <c r="Y141" s="39"/>
      <c r="Z141" s="40">
        <v>5000</v>
      </c>
      <c r="AA141" s="40"/>
      <c r="AB141" s="40"/>
      <c r="AC141" s="41" t="e">
        <f t="shared" si="10"/>
        <v>#DIV/0!</v>
      </c>
      <c r="AD141" s="40">
        <f t="shared" si="13"/>
        <v>0</v>
      </c>
      <c r="AE141" s="40">
        <f t="shared" si="14"/>
        <v>0</v>
      </c>
      <c r="AF141" s="88" t="e">
        <f t="shared" si="15"/>
        <v>#DIV/0!</v>
      </c>
      <c r="AG141" s="40"/>
      <c r="AH141" s="40"/>
      <c r="AI141" s="91" t="e">
        <f t="shared" si="11"/>
        <v>#DIV/0!</v>
      </c>
    </row>
    <row r="142" spans="1:35" ht="21.75" hidden="1" customHeight="1">
      <c r="A142" s="17"/>
      <c r="B142" s="131" t="s">
        <v>75</v>
      </c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3"/>
      <c r="Q142" s="33">
        <v>604</v>
      </c>
      <c r="R142" s="34">
        <v>4</v>
      </c>
      <c r="S142" s="34">
        <v>12</v>
      </c>
      <c r="T142" s="35" t="s">
        <v>7</v>
      </c>
      <c r="U142" s="36" t="s">
        <v>59</v>
      </c>
      <c r="V142" s="35" t="s">
        <v>5</v>
      </c>
      <c r="W142" s="37" t="s">
        <v>74</v>
      </c>
      <c r="X142" s="38">
        <v>-1</v>
      </c>
      <c r="Y142" s="39"/>
      <c r="Z142" s="40">
        <v>5000</v>
      </c>
      <c r="AA142" s="40"/>
      <c r="AB142" s="40"/>
      <c r="AC142" s="41" t="e">
        <f t="shared" si="10"/>
        <v>#DIV/0!</v>
      </c>
      <c r="AD142" s="40">
        <f t="shared" si="13"/>
        <v>0</v>
      </c>
      <c r="AE142" s="40">
        <f t="shared" si="14"/>
        <v>0</v>
      </c>
      <c r="AF142" s="88" t="e">
        <f t="shared" si="15"/>
        <v>#DIV/0!</v>
      </c>
      <c r="AG142" s="40"/>
      <c r="AH142" s="40"/>
      <c r="AI142" s="91" t="e">
        <f t="shared" si="11"/>
        <v>#DIV/0!</v>
      </c>
    </row>
    <row r="143" spans="1:35" ht="12.75" hidden="1" customHeight="1">
      <c r="A143" s="17"/>
      <c r="B143" s="131" t="s">
        <v>15</v>
      </c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3"/>
      <c r="Q143" s="33">
        <v>604</v>
      </c>
      <c r="R143" s="34">
        <v>4</v>
      </c>
      <c r="S143" s="34">
        <v>12</v>
      </c>
      <c r="T143" s="35" t="s">
        <v>7</v>
      </c>
      <c r="U143" s="36" t="s">
        <v>59</v>
      </c>
      <c r="V143" s="35" t="s">
        <v>10</v>
      </c>
      <c r="W143" s="37" t="s">
        <v>74</v>
      </c>
      <c r="X143" s="38" t="s">
        <v>3</v>
      </c>
      <c r="Y143" s="39"/>
      <c r="Z143" s="40">
        <v>5000</v>
      </c>
      <c r="AA143" s="40"/>
      <c r="AB143" s="40"/>
      <c r="AC143" s="41" t="e">
        <f t="shared" si="10"/>
        <v>#DIV/0!</v>
      </c>
      <c r="AD143" s="40">
        <f t="shared" si="13"/>
        <v>0</v>
      </c>
      <c r="AE143" s="40">
        <f t="shared" si="14"/>
        <v>0</v>
      </c>
      <c r="AF143" s="88" t="e">
        <f t="shared" si="15"/>
        <v>#DIV/0!</v>
      </c>
      <c r="AG143" s="40"/>
      <c r="AH143" s="40"/>
      <c r="AI143" s="91" t="e">
        <f t="shared" si="11"/>
        <v>#DIV/0!</v>
      </c>
    </row>
    <row r="144" spans="1:35" ht="12.75" customHeight="1">
      <c r="A144" s="17"/>
      <c r="B144" s="131" t="s">
        <v>73</v>
      </c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3"/>
      <c r="Q144" s="33">
        <v>604</v>
      </c>
      <c r="R144" s="34">
        <v>5</v>
      </c>
      <c r="S144" s="34">
        <v>-1</v>
      </c>
      <c r="T144" s="35" t="s">
        <v>2</v>
      </c>
      <c r="U144" s="36" t="s">
        <v>2</v>
      </c>
      <c r="V144" s="35" t="s">
        <v>2</v>
      </c>
      <c r="W144" s="37" t="s">
        <v>2</v>
      </c>
      <c r="X144" s="38">
        <v>-1</v>
      </c>
      <c r="Y144" s="39"/>
      <c r="Z144" s="40">
        <v>5787674.4900000002</v>
      </c>
      <c r="AA144" s="40">
        <f>AA145+AA153+AA182</f>
        <v>7447373.169999999</v>
      </c>
      <c r="AB144" s="40">
        <f>AB145+AB153+AB182</f>
        <v>7447373.169999999</v>
      </c>
      <c r="AC144" s="41">
        <f t="shared" si="10"/>
        <v>100</v>
      </c>
      <c r="AD144" s="40">
        <f>AD145+AD153</f>
        <v>6353591.6199999992</v>
      </c>
      <c r="AE144" s="40">
        <f>AE145+AE153</f>
        <v>6353591.6199999992</v>
      </c>
      <c r="AF144" s="88">
        <f t="shared" si="15"/>
        <v>100</v>
      </c>
      <c r="AG144" s="40">
        <f>AG145+AG153+AG182</f>
        <v>1093781.55</v>
      </c>
      <c r="AH144" s="40">
        <f>AH145+AH153+AH182</f>
        <v>1093781.55</v>
      </c>
      <c r="AI144" s="91">
        <v>0</v>
      </c>
    </row>
    <row r="145" spans="1:35" ht="12.75" customHeight="1">
      <c r="A145" s="17"/>
      <c r="B145" s="131" t="s">
        <v>72</v>
      </c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3"/>
      <c r="Q145" s="33">
        <v>604</v>
      </c>
      <c r="R145" s="34">
        <v>5</v>
      </c>
      <c r="S145" s="34">
        <v>1</v>
      </c>
      <c r="T145" s="35" t="s">
        <v>2</v>
      </c>
      <c r="U145" s="36" t="s">
        <v>2</v>
      </c>
      <c r="V145" s="35" t="s">
        <v>2</v>
      </c>
      <c r="W145" s="37" t="s">
        <v>2</v>
      </c>
      <c r="X145" s="38">
        <v>-1</v>
      </c>
      <c r="Y145" s="39"/>
      <c r="Z145" s="40">
        <v>52290.559999999998</v>
      </c>
      <c r="AA145" s="40">
        <f t="shared" ref="AA145:AH151" si="19">AA146</f>
        <v>64537.51</v>
      </c>
      <c r="AB145" s="40">
        <f t="shared" si="19"/>
        <v>64537.51</v>
      </c>
      <c r="AC145" s="41">
        <f t="shared" si="10"/>
        <v>100</v>
      </c>
      <c r="AD145" s="40">
        <f t="shared" si="13"/>
        <v>64537.51</v>
      </c>
      <c r="AE145" s="40">
        <f t="shared" si="14"/>
        <v>64537.51</v>
      </c>
      <c r="AF145" s="88">
        <f t="shared" si="15"/>
        <v>100</v>
      </c>
      <c r="AG145" s="40">
        <f t="shared" si="19"/>
        <v>0</v>
      </c>
      <c r="AH145" s="40">
        <f t="shared" si="19"/>
        <v>0</v>
      </c>
      <c r="AI145" s="91">
        <v>0</v>
      </c>
    </row>
    <row r="146" spans="1:35" ht="72.75" customHeight="1">
      <c r="A146" s="17"/>
      <c r="B146" s="131" t="s">
        <v>153</v>
      </c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3"/>
      <c r="Q146" s="33">
        <v>604</v>
      </c>
      <c r="R146" s="34">
        <v>5</v>
      </c>
      <c r="S146" s="34">
        <v>1</v>
      </c>
      <c r="T146" s="35" t="s">
        <v>7</v>
      </c>
      <c r="U146" s="36">
        <v>0</v>
      </c>
      <c r="V146" s="35">
        <v>0</v>
      </c>
      <c r="W146" s="37">
        <v>0</v>
      </c>
      <c r="X146" s="38">
        <v>-1</v>
      </c>
      <c r="Y146" s="39"/>
      <c r="Z146" s="40">
        <v>52290.559999999998</v>
      </c>
      <c r="AA146" s="40">
        <f t="shared" si="19"/>
        <v>64537.51</v>
      </c>
      <c r="AB146" s="40">
        <f t="shared" si="19"/>
        <v>64537.51</v>
      </c>
      <c r="AC146" s="41">
        <f t="shared" si="10"/>
        <v>100</v>
      </c>
      <c r="AD146" s="40">
        <f t="shared" si="13"/>
        <v>64537.51</v>
      </c>
      <c r="AE146" s="40">
        <f t="shared" si="14"/>
        <v>64537.51</v>
      </c>
      <c r="AF146" s="88">
        <f t="shared" si="15"/>
        <v>100</v>
      </c>
      <c r="AG146" s="40">
        <f t="shared" si="19"/>
        <v>0</v>
      </c>
      <c r="AH146" s="40">
        <f t="shared" si="19"/>
        <v>0</v>
      </c>
      <c r="AI146" s="91">
        <v>0</v>
      </c>
    </row>
    <row r="147" spans="1:35" ht="32.25" customHeight="1">
      <c r="A147" s="17"/>
      <c r="B147" s="131" t="s">
        <v>140</v>
      </c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3"/>
      <c r="Q147" s="33">
        <v>604</v>
      </c>
      <c r="R147" s="34">
        <v>5</v>
      </c>
      <c r="S147" s="34">
        <v>1</v>
      </c>
      <c r="T147" s="35" t="s">
        <v>7</v>
      </c>
      <c r="U147" s="36" t="s">
        <v>6</v>
      </c>
      <c r="V147" s="35">
        <v>0</v>
      </c>
      <c r="W147" s="37">
        <v>0</v>
      </c>
      <c r="X147" s="38">
        <v>-1</v>
      </c>
      <c r="Y147" s="39"/>
      <c r="Z147" s="40">
        <v>52290.559999999998</v>
      </c>
      <c r="AA147" s="40">
        <f t="shared" si="19"/>
        <v>64537.51</v>
      </c>
      <c r="AB147" s="40">
        <f t="shared" si="19"/>
        <v>64537.51</v>
      </c>
      <c r="AC147" s="41">
        <f t="shared" si="10"/>
        <v>100</v>
      </c>
      <c r="AD147" s="40">
        <f t="shared" si="13"/>
        <v>64537.51</v>
      </c>
      <c r="AE147" s="40">
        <f t="shared" si="14"/>
        <v>64537.51</v>
      </c>
      <c r="AF147" s="88">
        <f t="shared" si="15"/>
        <v>100</v>
      </c>
      <c r="AG147" s="40">
        <f t="shared" si="19"/>
        <v>0</v>
      </c>
      <c r="AH147" s="40">
        <f t="shared" si="19"/>
        <v>0</v>
      </c>
      <c r="AI147" s="91">
        <v>0</v>
      </c>
    </row>
    <row r="148" spans="1:35" ht="21.75" customHeight="1">
      <c r="A148" s="17"/>
      <c r="B148" s="131" t="s">
        <v>71</v>
      </c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3"/>
      <c r="Q148" s="33">
        <v>604</v>
      </c>
      <c r="R148" s="34">
        <v>5</v>
      </c>
      <c r="S148" s="34">
        <v>1</v>
      </c>
      <c r="T148" s="35" t="s">
        <v>7</v>
      </c>
      <c r="U148" s="36" t="s">
        <v>6</v>
      </c>
      <c r="V148" s="35" t="s">
        <v>5</v>
      </c>
      <c r="W148" s="37">
        <v>0</v>
      </c>
      <c r="X148" s="38">
        <v>-1</v>
      </c>
      <c r="Y148" s="39"/>
      <c r="Z148" s="40">
        <v>52290.559999999998</v>
      </c>
      <c r="AA148" s="40">
        <f t="shared" si="19"/>
        <v>64537.51</v>
      </c>
      <c r="AB148" s="40">
        <f t="shared" si="19"/>
        <v>64537.51</v>
      </c>
      <c r="AC148" s="41">
        <f t="shared" si="10"/>
        <v>100</v>
      </c>
      <c r="AD148" s="40">
        <f t="shared" si="13"/>
        <v>64537.51</v>
      </c>
      <c r="AE148" s="40">
        <f t="shared" si="14"/>
        <v>64537.51</v>
      </c>
      <c r="AF148" s="88">
        <f t="shared" si="15"/>
        <v>100</v>
      </c>
      <c r="AG148" s="40">
        <f t="shared" si="19"/>
        <v>0</v>
      </c>
      <c r="AH148" s="40">
        <f t="shared" si="19"/>
        <v>0</v>
      </c>
      <c r="AI148" s="91">
        <v>0</v>
      </c>
    </row>
    <row r="149" spans="1:35" ht="32.25" customHeight="1">
      <c r="A149" s="17"/>
      <c r="B149" s="131" t="s">
        <v>70</v>
      </c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3"/>
      <c r="Q149" s="33">
        <v>604</v>
      </c>
      <c r="R149" s="34">
        <v>5</v>
      </c>
      <c r="S149" s="34">
        <v>1</v>
      </c>
      <c r="T149" s="35" t="s">
        <v>7</v>
      </c>
      <c r="U149" s="36" t="s">
        <v>6</v>
      </c>
      <c r="V149" s="35" t="s">
        <v>5</v>
      </c>
      <c r="W149" s="37" t="s">
        <v>69</v>
      </c>
      <c r="X149" s="38">
        <v>-1</v>
      </c>
      <c r="Y149" s="39"/>
      <c r="Z149" s="40">
        <v>52290.559999999998</v>
      </c>
      <c r="AA149" s="40">
        <f t="shared" si="19"/>
        <v>64537.51</v>
      </c>
      <c r="AB149" s="40">
        <f t="shared" si="19"/>
        <v>64537.51</v>
      </c>
      <c r="AC149" s="41">
        <f t="shared" si="10"/>
        <v>100</v>
      </c>
      <c r="AD149" s="40">
        <f t="shared" si="13"/>
        <v>64537.51</v>
      </c>
      <c r="AE149" s="40">
        <f t="shared" si="14"/>
        <v>64537.51</v>
      </c>
      <c r="AF149" s="88">
        <f t="shared" si="15"/>
        <v>100</v>
      </c>
      <c r="AG149" s="40">
        <f t="shared" si="19"/>
        <v>0</v>
      </c>
      <c r="AH149" s="40">
        <f t="shared" si="19"/>
        <v>0</v>
      </c>
      <c r="AI149" s="91">
        <v>0</v>
      </c>
    </row>
    <row r="150" spans="1:35" ht="21" customHeight="1">
      <c r="A150" s="17"/>
      <c r="B150" s="131" t="s">
        <v>154</v>
      </c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3"/>
      <c r="Q150" s="33">
        <v>604</v>
      </c>
      <c r="R150" s="34">
        <v>5</v>
      </c>
      <c r="S150" s="34">
        <v>1</v>
      </c>
      <c r="T150" s="35" t="s">
        <v>7</v>
      </c>
      <c r="U150" s="36" t="s">
        <v>6</v>
      </c>
      <c r="V150" s="35">
        <v>1</v>
      </c>
      <c r="W150" s="37" t="s">
        <v>69</v>
      </c>
      <c r="X150" s="38">
        <v>200</v>
      </c>
      <c r="Y150" s="39"/>
      <c r="Z150" s="40">
        <v>43572.73</v>
      </c>
      <c r="AA150" s="40">
        <f t="shared" si="19"/>
        <v>64537.51</v>
      </c>
      <c r="AB150" s="40">
        <f t="shared" si="19"/>
        <v>64537.51</v>
      </c>
      <c r="AC150" s="41">
        <f t="shared" si="10"/>
        <v>100</v>
      </c>
      <c r="AD150" s="40">
        <f t="shared" si="13"/>
        <v>64537.51</v>
      </c>
      <c r="AE150" s="40">
        <f t="shared" si="14"/>
        <v>64537.51</v>
      </c>
      <c r="AF150" s="88">
        <f t="shared" si="15"/>
        <v>100</v>
      </c>
      <c r="AG150" s="40">
        <f t="shared" si="19"/>
        <v>0</v>
      </c>
      <c r="AH150" s="40">
        <f t="shared" si="19"/>
        <v>0</v>
      </c>
      <c r="AI150" s="91">
        <v>0</v>
      </c>
    </row>
    <row r="151" spans="1:35" ht="21" customHeight="1">
      <c r="A151" s="17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3" t="s">
        <v>155</v>
      </c>
      <c r="Q151" s="33">
        <v>604</v>
      </c>
      <c r="R151" s="34">
        <v>5</v>
      </c>
      <c r="S151" s="34">
        <v>1</v>
      </c>
      <c r="T151" s="35" t="s">
        <v>7</v>
      </c>
      <c r="U151" s="36" t="s">
        <v>6</v>
      </c>
      <c r="V151" s="35">
        <v>1</v>
      </c>
      <c r="W151" s="37" t="s">
        <v>69</v>
      </c>
      <c r="X151" s="38">
        <v>240</v>
      </c>
      <c r="Y151" s="39"/>
      <c r="Z151" s="40"/>
      <c r="AA151" s="40">
        <f t="shared" si="19"/>
        <v>64537.51</v>
      </c>
      <c r="AB151" s="40">
        <f t="shared" si="19"/>
        <v>64537.51</v>
      </c>
      <c r="AC151" s="41"/>
      <c r="AD151" s="40">
        <f t="shared" si="13"/>
        <v>64537.51</v>
      </c>
      <c r="AE151" s="40">
        <f t="shared" si="14"/>
        <v>64537.51</v>
      </c>
      <c r="AF151" s="88">
        <f t="shared" ref="AF151:AF214" si="20">AE151/AD151*100</f>
        <v>100</v>
      </c>
      <c r="AG151" s="40">
        <f t="shared" si="19"/>
        <v>0</v>
      </c>
      <c r="AH151" s="40">
        <f t="shared" si="19"/>
        <v>0</v>
      </c>
      <c r="AI151" s="91">
        <v>0</v>
      </c>
    </row>
    <row r="152" spans="1:35" ht="12.75" customHeight="1">
      <c r="A152" s="17"/>
      <c r="B152" s="131" t="s">
        <v>15</v>
      </c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3"/>
      <c r="Q152" s="33">
        <v>604</v>
      </c>
      <c r="R152" s="34">
        <v>5</v>
      </c>
      <c r="S152" s="34">
        <v>1</v>
      </c>
      <c r="T152" s="35" t="s">
        <v>7</v>
      </c>
      <c r="U152" s="36" t="s">
        <v>6</v>
      </c>
      <c r="V152" s="35">
        <v>1</v>
      </c>
      <c r="W152" s="37" t="s">
        <v>69</v>
      </c>
      <c r="X152" s="38">
        <v>244</v>
      </c>
      <c r="Y152" s="39"/>
      <c r="Z152" s="40">
        <v>8717.83</v>
      </c>
      <c r="AA152" s="40">
        <v>64537.51</v>
      </c>
      <c r="AB152" s="40">
        <v>64537.51</v>
      </c>
      <c r="AC152" s="41">
        <f t="shared" si="10"/>
        <v>100</v>
      </c>
      <c r="AD152" s="40">
        <f t="shared" si="13"/>
        <v>64537.51</v>
      </c>
      <c r="AE152" s="40">
        <f t="shared" si="14"/>
        <v>64537.51</v>
      </c>
      <c r="AF152" s="88">
        <f t="shared" si="20"/>
        <v>100</v>
      </c>
      <c r="AG152" s="40">
        <v>0</v>
      </c>
      <c r="AH152" s="40">
        <v>0</v>
      </c>
      <c r="AI152" s="91">
        <v>0</v>
      </c>
    </row>
    <row r="153" spans="1:35" ht="12.75" customHeight="1">
      <c r="A153" s="17"/>
      <c r="B153" s="131" t="s">
        <v>68</v>
      </c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3"/>
      <c r="Q153" s="33">
        <v>604</v>
      </c>
      <c r="R153" s="34">
        <v>5</v>
      </c>
      <c r="S153" s="34">
        <v>3</v>
      </c>
      <c r="T153" s="35" t="s">
        <v>2</v>
      </c>
      <c r="U153" s="36" t="s">
        <v>2</v>
      </c>
      <c r="V153" s="35" t="s">
        <v>2</v>
      </c>
      <c r="W153" s="37" t="s">
        <v>2</v>
      </c>
      <c r="X153" s="38">
        <v>-1</v>
      </c>
      <c r="Y153" s="39"/>
      <c r="Z153" s="40">
        <v>5735383.9299999997</v>
      </c>
      <c r="AA153" s="40">
        <f>AA154</f>
        <v>7382835.6599999992</v>
      </c>
      <c r="AB153" s="40">
        <f>AB154</f>
        <v>7382835.6599999992</v>
      </c>
      <c r="AC153" s="41">
        <f t="shared" si="10"/>
        <v>100</v>
      </c>
      <c r="AD153" s="40">
        <f>AD154</f>
        <v>6289054.1099999994</v>
      </c>
      <c r="AE153" s="40">
        <f>AE154</f>
        <v>6289054.1099999994</v>
      </c>
      <c r="AF153" s="88">
        <f t="shared" si="20"/>
        <v>100</v>
      </c>
      <c r="AG153" s="40">
        <f>AG154</f>
        <v>1093781.55</v>
      </c>
      <c r="AH153" s="40">
        <f>AH154</f>
        <v>1093781.55</v>
      </c>
      <c r="AI153" s="91">
        <v>0</v>
      </c>
    </row>
    <row r="154" spans="1:35" ht="72.75" customHeight="1">
      <c r="A154" s="17"/>
      <c r="B154" s="131" t="s">
        <v>153</v>
      </c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3"/>
      <c r="Q154" s="33">
        <v>604</v>
      </c>
      <c r="R154" s="34">
        <v>5</v>
      </c>
      <c r="S154" s="34">
        <v>3</v>
      </c>
      <c r="T154" s="35" t="s">
        <v>7</v>
      </c>
      <c r="U154" s="36">
        <v>0</v>
      </c>
      <c r="V154" s="35">
        <v>0</v>
      </c>
      <c r="W154" s="37">
        <v>0</v>
      </c>
      <c r="X154" s="38">
        <v>-1</v>
      </c>
      <c r="Y154" s="39"/>
      <c r="Z154" s="40">
        <v>5735383.9299999997</v>
      </c>
      <c r="AA154" s="40">
        <f>AA155+AA173</f>
        <v>7382835.6599999992</v>
      </c>
      <c r="AB154" s="40">
        <f>AB155+AB173</f>
        <v>7382835.6599999992</v>
      </c>
      <c r="AC154" s="41">
        <f t="shared" si="10"/>
        <v>100</v>
      </c>
      <c r="AD154" s="40">
        <f>AD155</f>
        <v>6289054.1099999994</v>
      </c>
      <c r="AE154" s="40">
        <f>AE155</f>
        <v>6289054.1099999994</v>
      </c>
      <c r="AF154" s="88">
        <f t="shared" si="20"/>
        <v>100</v>
      </c>
      <c r="AG154" s="40">
        <f>AG155+AG173</f>
        <v>1093781.55</v>
      </c>
      <c r="AH154" s="40">
        <f>AH155+AH173</f>
        <v>1093781.55</v>
      </c>
      <c r="AI154" s="91">
        <v>0</v>
      </c>
    </row>
    <row r="155" spans="1:35" ht="32.25" customHeight="1">
      <c r="A155" s="17"/>
      <c r="B155" s="131" t="s">
        <v>156</v>
      </c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3"/>
      <c r="Q155" s="33">
        <v>604</v>
      </c>
      <c r="R155" s="34">
        <v>5</v>
      </c>
      <c r="S155" s="34">
        <v>3</v>
      </c>
      <c r="T155" s="35" t="s">
        <v>7</v>
      </c>
      <c r="U155" s="36" t="s">
        <v>64</v>
      </c>
      <c r="V155" s="35">
        <v>0</v>
      </c>
      <c r="W155" s="37">
        <v>0</v>
      </c>
      <c r="X155" s="38">
        <v>-1</v>
      </c>
      <c r="Y155" s="39"/>
      <c r="Z155" s="40">
        <v>5279913.95</v>
      </c>
      <c r="AA155" s="40">
        <f>AA156</f>
        <v>6289054.1099999994</v>
      </c>
      <c r="AB155" s="40">
        <f>AB156</f>
        <v>6289054.1099999994</v>
      </c>
      <c r="AC155" s="41">
        <f t="shared" si="10"/>
        <v>100</v>
      </c>
      <c r="AD155" s="40">
        <f>AD160+AD165+AD168</f>
        <v>6289054.1099999994</v>
      </c>
      <c r="AE155" s="40">
        <f>AE160+AE165+AE168</f>
        <v>6289054.1099999994</v>
      </c>
      <c r="AF155" s="88">
        <f t="shared" si="20"/>
        <v>100</v>
      </c>
      <c r="AG155" s="40">
        <f>AG156</f>
        <v>0</v>
      </c>
      <c r="AH155" s="40">
        <f>AH156</f>
        <v>0</v>
      </c>
      <c r="AI155" s="91">
        <v>0</v>
      </c>
    </row>
    <row r="156" spans="1:35" ht="12.75" customHeight="1">
      <c r="A156" s="17"/>
      <c r="B156" s="131" t="s">
        <v>67</v>
      </c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3"/>
      <c r="Q156" s="33">
        <v>604</v>
      </c>
      <c r="R156" s="34">
        <v>5</v>
      </c>
      <c r="S156" s="34">
        <v>3</v>
      </c>
      <c r="T156" s="35" t="s">
        <v>7</v>
      </c>
      <c r="U156" s="36" t="s">
        <v>64</v>
      </c>
      <c r="V156" s="35" t="s">
        <v>54</v>
      </c>
      <c r="W156" s="37">
        <v>0</v>
      </c>
      <c r="X156" s="38">
        <v>-1</v>
      </c>
      <c r="Y156" s="39"/>
      <c r="Z156" s="40">
        <v>5279913.95</v>
      </c>
      <c r="AA156" s="40">
        <f>AA157+AA160+AA168+AA165</f>
        <v>6289054.1099999994</v>
      </c>
      <c r="AB156" s="40">
        <f>AB157+AB160+AB168+AB165</f>
        <v>6289054.1099999994</v>
      </c>
      <c r="AC156" s="41">
        <f t="shared" si="10"/>
        <v>100</v>
      </c>
      <c r="AD156" s="40">
        <f t="shared" si="13"/>
        <v>6289054.1099999994</v>
      </c>
      <c r="AE156" s="40">
        <f t="shared" si="14"/>
        <v>6289054.1099999994</v>
      </c>
      <c r="AF156" s="88">
        <f t="shared" si="20"/>
        <v>100</v>
      </c>
      <c r="AG156" s="40">
        <f>AG157+AG160+AG168+AG165</f>
        <v>0</v>
      </c>
      <c r="AH156" s="40">
        <f>AH157+AH160+AH168+AH165</f>
        <v>0</v>
      </c>
      <c r="AI156" s="91">
        <v>0</v>
      </c>
    </row>
    <row r="157" spans="1:35" ht="12.75" hidden="1" customHeight="1">
      <c r="A157" s="17"/>
      <c r="B157" s="131" t="s">
        <v>66</v>
      </c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3"/>
      <c r="Q157" s="33">
        <v>604</v>
      </c>
      <c r="R157" s="34">
        <v>5</v>
      </c>
      <c r="S157" s="34">
        <v>3</v>
      </c>
      <c r="T157" s="35" t="s">
        <v>7</v>
      </c>
      <c r="U157" s="36" t="s">
        <v>64</v>
      </c>
      <c r="V157" s="35" t="s">
        <v>54</v>
      </c>
      <c r="W157" s="37">
        <v>10010</v>
      </c>
      <c r="X157" s="38">
        <v>0</v>
      </c>
      <c r="Y157" s="39"/>
      <c r="Z157" s="40">
        <v>2449704.3199999998</v>
      </c>
      <c r="AA157" s="40">
        <f>AA158+AA159</f>
        <v>0</v>
      </c>
      <c r="AB157" s="40">
        <f>AB158+AB159</f>
        <v>0</v>
      </c>
      <c r="AC157" s="41">
        <v>0</v>
      </c>
      <c r="AD157" s="40">
        <f t="shared" si="13"/>
        <v>0</v>
      </c>
      <c r="AE157" s="40">
        <f t="shared" si="14"/>
        <v>0</v>
      </c>
      <c r="AF157" s="88">
        <v>0</v>
      </c>
      <c r="AG157" s="40">
        <f>AG158+AG159</f>
        <v>0</v>
      </c>
      <c r="AH157" s="40">
        <f>AH158+AH159</f>
        <v>0</v>
      </c>
      <c r="AI157" s="91">
        <v>0</v>
      </c>
    </row>
    <row r="158" spans="1:35" ht="12.75" hidden="1" customHeight="1">
      <c r="A158" s="17"/>
      <c r="B158" s="131" t="s">
        <v>15</v>
      </c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3"/>
      <c r="Q158" s="33">
        <v>604</v>
      </c>
      <c r="R158" s="34">
        <v>5</v>
      </c>
      <c r="S158" s="34">
        <v>3</v>
      </c>
      <c r="T158" s="35" t="s">
        <v>7</v>
      </c>
      <c r="U158" s="36" t="s">
        <v>64</v>
      </c>
      <c r="V158" s="35">
        <v>2</v>
      </c>
      <c r="W158" s="37">
        <v>10010</v>
      </c>
      <c r="X158" s="38" t="s">
        <v>3</v>
      </c>
      <c r="Y158" s="39"/>
      <c r="Z158" s="40">
        <v>1649704.32</v>
      </c>
      <c r="AA158" s="40">
        <v>0</v>
      </c>
      <c r="AB158" s="40">
        <v>0</v>
      </c>
      <c r="AC158" s="41">
        <v>0</v>
      </c>
      <c r="AD158" s="40">
        <f t="shared" si="13"/>
        <v>0</v>
      </c>
      <c r="AE158" s="40">
        <f t="shared" si="14"/>
        <v>0</v>
      </c>
      <c r="AF158" s="88">
        <v>0</v>
      </c>
      <c r="AG158" s="40">
        <v>0</v>
      </c>
      <c r="AH158" s="40">
        <v>0</v>
      </c>
      <c r="AI158" s="91">
        <v>0</v>
      </c>
    </row>
    <row r="159" spans="1:35" ht="12.75" hidden="1" customHeight="1">
      <c r="A159" s="17"/>
      <c r="B159" s="134" t="s">
        <v>14</v>
      </c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3"/>
      <c r="Q159" s="33">
        <v>604</v>
      </c>
      <c r="R159" s="34">
        <v>5</v>
      </c>
      <c r="S159" s="34">
        <v>3</v>
      </c>
      <c r="T159" s="35" t="s">
        <v>7</v>
      </c>
      <c r="U159" s="36" t="s">
        <v>64</v>
      </c>
      <c r="V159" s="35">
        <v>2</v>
      </c>
      <c r="W159" s="37">
        <v>10010</v>
      </c>
      <c r="X159" s="38" t="s">
        <v>13</v>
      </c>
      <c r="Y159" s="39"/>
      <c r="Z159" s="40">
        <v>800000</v>
      </c>
      <c r="AA159" s="40">
        <v>0</v>
      </c>
      <c r="AB159" s="40">
        <v>0</v>
      </c>
      <c r="AC159" s="41">
        <v>0</v>
      </c>
      <c r="AD159" s="40">
        <f t="shared" si="13"/>
        <v>0</v>
      </c>
      <c r="AE159" s="40">
        <f t="shared" si="14"/>
        <v>0</v>
      </c>
      <c r="AF159" s="88">
        <v>0</v>
      </c>
      <c r="AG159" s="40">
        <v>0</v>
      </c>
      <c r="AH159" s="40">
        <v>0</v>
      </c>
      <c r="AI159" s="91">
        <v>0</v>
      </c>
    </row>
    <row r="160" spans="1:35" ht="12.75" customHeight="1">
      <c r="A160" s="17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3" t="s">
        <v>66</v>
      </c>
      <c r="Q160" s="33">
        <v>604</v>
      </c>
      <c r="R160" s="34">
        <v>5</v>
      </c>
      <c r="S160" s="34">
        <v>3</v>
      </c>
      <c r="T160" s="35" t="s">
        <v>7</v>
      </c>
      <c r="U160" s="36" t="s">
        <v>64</v>
      </c>
      <c r="V160" s="35" t="s">
        <v>54</v>
      </c>
      <c r="W160" s="37">
        <v>20010</v>
      </c>
      <c r="X160" s="44" t="s">
        <v>137</v>
      </c>
      <c r="Y160" s="39"/>
      <c r="Z160" s="40"/>
      <c r="AA160" s="40">
        <f t="shared" ref="AA160:AH161" si="21">AA161</f>
        <v>2368440</v>
      </c>
      <c r="AB160" s="40">
        <f t="shared" si="21"/>
        <v>2368440</v>
      </c>
      <c r="AC160" s="41">
        <f t="shared" si="10"/>
        <v>100</v>
      </c>
      <c r="AD160" s="40">
        <f t="shared" si="13"/>
        <v>2368440</v>
      </c>
      <c r="AE160" s="40">
        <f t="shared" si="14"/>
        <v>2368440</v>
      </c>
      <c r="AF160" s="88">
        <f t="shared" si="20"/>
        <v>100</v>
      </c>
      <c r="AG160" s="40">
        <f t="shared" si="21"/>
        <v>0</v>
      </c>
      <c r="AH160" s="40">
        <f t="shared" si="21"/>
        <v>0</v>
      </c>
      <c r="AI160" s="91">
        <v>0</v>
      </c>
    </row>
    <row r="161" spans="1:35" ht="24.75" customHeight="1">
      <c r="A161" s="17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3" t="s">
        <v>154</v>
      </c>
      <c r="Q161" s="33">
        <v>604</v>
      </c>
      <c r="R161" s="34">
        <v>5</v>
      </c>
      <c r="S161" s="34">
        <v>3</v>
      </c>
      <c r="T161" s="35" t="s">
        <v>7</v>
      </c>
      <c r="U161" s="36" t="s">
        <v>64</v>
      </c>
      <c r="V161" s="35" t="s">
        <v>54</v>
      </c>
      <c r="W161" s="37">
        <v>20010</v>
      </c>
      <c r="X161" s="44" t="s">
        <v>157</v>
      </c>
      <c r="Y161" s="39"/>
      <c r="Z161" s="40"/>
      <c r="AA161" s="40">
        <f t="shared" si="21"/>
        <v>2368440</v>
      </c>
      <c r="AB161" s="40">
        <f t="shared" si="21"/>
        <v>2368440</v>
      </c>
      <c r="AC161" s="41">
        <f t="shared" si="10"/>
        <v>100</v>
      </c>
      <c r="AD161" s="40">
        <f t="shared" si="13"/>
        <v>2368440</v>
      </c>
      <c r="AE161" s="40">
        <f t="shared" si="14"/>
        <v>2368440</v>
      </c>
      <c r="AF161" s="88">
        <f t="shared" si="20"/>
        <v>100</v>
      </c>
      <c r="AG161" s="40">
        <f t="shared" si="21"/>
        <v>0</v>
      </c>
      <c r="AH161" s="40">
        <f t="shared" si="21"/>
        <v>0</v>
      </c>
      <c r="AI161" s="91">
        <v>0</v>
      </c>
    </row>
    <row r="162" spans="1:35" ht="26.25" customHeight="1">
      <c r="A162" s="17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3" t="s">
        <v>155</v>
      </c>
      <c r="Q162" s="33">
        <v>604</v>
      </c>
      <c r="R162" s="34">
        <v>5</v>
      </c>
      <c r="S162" s="34">
        <v>3</v>
      </c>
      <c r="T162" s="35" t="s">
        <v>7</v>
      </c>
      <c r="U162" s="36" t="s">
        <v>64</v>
      </c>
      <c r="V162" s="35" t="s">
        <v>54</v>
      </c>
      <c r="W162" s="37">
        <v>20010</v>
      </c>
      <c r="X162" s="44" t="s">
        <v>145</v>
      </c>
      <c r="Y162" s="39"/>
      <c r="Z162" s="40"/>
      <c r="AA162" s="40">
        <f>AA163+AA164</f>
        <v>2368440</v>
      </c>
      <c r="AB162" s="40">
        <f>AB163+AB164</f>
        <v>2368440</v>
      </c>
      <c r="AC162" s="41">
        <f t="shared" si="10"/>
        <v>100</v>
      </c>
      <c r="AD162" s="40">
        <f t="shared" si="13"/>
        <v>2368440</v>
      </c>
      <c r="AE162" s="40">
        <f t="shared" si="14"/>
        <v>2368440</v>
      </c>
      <c r="AF162" s="88">
        <f t="shared" si="20"/>
        <v>100</v>
      </c>
      <c r="AG162" s="40">
        <f>AG163+AG164</f>
        <v>0</v>
      </c>
      <c r="AH162" s="40">
        <f>AH163+AH164</f>
        <v>0</v>
      </c>
      <c r="AI162" s="91">
        <v>0</v>
      </c>
    </row>
    <row r="163" spans="1:35" ht="12.75" customHeight="1">
      <c r="A163" s="17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3" t="s">
        <v>15</v>
      </c>
      <c r="Q163" s="33">
        <v>604</v>
      </c>
      <c r="R163" s="34">
        <v>5</v>
      </c>
      <c r="S163" s="34">
        <v>3</v>
      </c>
      <c r="T163" s="35" t="s">
        <v>7</v>
      </c>
      <c r="U163" s="36" t="s">
        <v>64</v>
      </c>
      <c r="V163" s="35" t="s">
        <v>54</v>
      </c>
      <c r="W163" s="37">
        <v>20010</v>
      </c>
      <c r="X163" s="44" t="s">
        <v>3</v>
      </c>
      <c r="Y163" s="39"/>
      <c r="Z163" s="40"/>
      <c r="AA163" s="40">
        <v>1608440</v>
      </c>
      <c r="AB163" s="40">
        <v>1608440</v>
      </c>
      <c r="AC163" s="41">
        <f t="shared" si="10"/>
        <v>100</v>
      </c>
      <c r="AD163" s="40">
        <f t="shared" si="13"/>
        <v>1608440</v>
      </c>
      <c r="AE163" s="40">
        <f t="shared" si="14"/>
        <v>1608440</v>
      </c>
      <c r="AF163" s="88">
        <f t="shared" si="20"/>
        <v>100</v>
      </c>
      <c r="AG163" s="40">
        <v>0</v>
      </c>
      <c r="AH163" s="40">
        <v>0</v>
      </c>
      <c r="AI163" s="91">
        <v>0</v>
      </c>
    </row>
    <row r="164" spans="1:35" ht="12.75" customHeight="1">
      <c r="A164" s="17"/>
      <c r="B164" s="72"/>
      <c r="C164" s="72"/>
      <c r="D164" s="72"/>
      <c r="E164" s="72"/>
      <c r="F164" s="72"/>
      <c r="G164" s="72"/>
      <c r="H164" s="72"/>
      <c r="I164" s="72"/>
      <c r="J164" s="72"/>
      <c r="K164" s="72"/>
      <c r="L164" s="72"/>
      <c r="M164" s="72"/>
      <c r="N164" s="72"/>
      <c r="O164" s="72"/>
      <c r="P164" s="74" t="s">
        <v>14</v>
      </c>
      <c r="Q164" s="33">
        <v>604</v>
      </c>
      <c r="R164" s="34">
        <v>5</v>
      </c>
      <c r="S164" s="34">
        <v>3</v>
      </c>
      <c r="T164" s="35" t="s">
        <v>7</v>
      </c>
      <c r="U164" s="36" t="s">
        <v>64</v>
      </c>
      <c r="V164" s="35" t="s">
        <v>54</v>
      </c>
      <c r="W164" s="37">
        <v>20010</v>
      </c>
      <c r="X164" s="75" t="s">
        <v>13</v>
      </c>
      <c r="Y164" s="39"/>
      <c r="Z164" s="40"/>
      <c r="AA164" s="40">
        <v>760000</v>
      </c>
      <c r="AB164" s="40">
        <v>760000</v>
      </c>
      <c r="AC164" s="41">
        <f t="shared" si="10"/>
        <v>100</v>
      </c>
      <c r="AD164" s="40">
        <f t="shared" si="13"/>
        <v>760000</v>
      </c>
      <c r="AE164" s="40">
        <f t="shared" si="14"/>
        <v>760000</v>
      </c>
      <c r="AF164" s="88">
        <f t="shared" si="20"/>
        <v>100</v>
      </c>
      <c r="AG164" s="40">
        <v>0</v>
      </c>
      <c r="AH164" s="40">
        <v>0</v>
      </c>
      <c r="AI164" s="91">
        <v>0</v>
      </c>
    </row>
    <row r="165" spans="1:35" ht="21.75" customHeight="1">
      <c r="A165" s="17"/>
      <c r="B165" s="72"/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4" t="s">
        <v>170</v>
      </c>
      <c r="Q165" s="33">
        <v>604</v>
      </c>
      <c r="R165" s="34">
        <v>5</v>
      </c>
      <c r="S165" s="34">
        <v>3</v>
      </c>
      <c r="T165" s="35" t="s">
        <v>7</v>
      </c>
      <c r="U165" s="36" t="s">
        <v>64</v>
      </c>
      <c r="V165" s="35" t="s">
        <v>54</v>
      </c>
      <c r="W165" s="37">
        <v>20030</v>
      </c>
      <c r="X165" s="75" t="s">
        <v>137</v>
      </c>
      <c r="Y165" s="39"/>
      <c r="Z165" s="40"/>
      <c r="AA165" s="40">
        <f>AA166</f>
        <v>243394</v>
      </c>
      <c r="AB165" s="40">
        <f>AB166</f>
        <v>243394</v>
      </c>
      <c r="AC165" s="41">
        <f t="shared" si="10"/>
        <v>100</v>
      </c>
      <c r="AD165" s="40">
        <f t="shared" si="13"/>
        <v>243394</v>
      </c>
      <c r="AE165" s="40">
        <f t="shared" si="14"/>
        <v>243394</v>
      </c>
      <c r="AF165" s="88">
        <f t="shared" si="20"/>
        <v>100</v>
      </c>
      <c r="AG165" s="40">
        <f>AG166</f>
        <v>0</v>
      </c>
      <c r="AH165" s="40">
        <f>AH166</f>
        <v>0</v>
      </c>
      <c r="AI165" s="91">
        <v>0</v>
      </c>
    </row>
    <row r="166" spans="1:35" ht="21" customHeight="1">
      <c r="A166" s="17"/>
      <c r="B166" s="72"/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3" t="s">
        <v>155</v>
      </c>
      <c r="Q166" s="33">
        <v>604</v>
      </c>
      <c r="R166" s="34">
        <v>5</v>
      </c>
      <c r="S166" s="34">
        <v>3</v>
      </c>
      <c r="T166" s="35" t="s">
        <v>7</v>
      </c>
      <c r="U166" s="36" t="s">
        <v>64</v>
      </c>
      <c r="V166" s="35" t="s">
        <v>54</v>
      </c>
      <c r="W166" s="37">
        <v>20030</v>
      </c>
      <c r="X166" s="75" t="s">
        <v>145</v>
      </c>
      <c r="Y166" s="39"/>
      <c r="Z166" s="40"/>
      <c r="AA166" s="40">
        <f>AA167</f>
        <v>243394</v>
      </c>
      <c r="AB166" s="40">
        <f>AB167</f>
        <v>243394</v>
      </c>
      <c r="AC166" s="41">
        <f t="shared" si="10"/>
        <v>100</v>
      </c>
      <c r="AD166" s="40">
        <f t="shared" si="13"/>
        <v>243394</v>
      </c>
      <c r="AE166" s="40">
        <f t="shared" si="14"/>
        <v>243394</v>
      </c>
      <c r="AF166" s="88">
        <f t="shared" si="20"/>
        <v>100</v>
      </c>
      <c r="AG166" s="40">
        <f>AG167</f>
        <v>0</v>
      </c>
      <c r="AH166" s="40">
        <f>AH167</f>
        <v>0</v>
      </c>
      <c r="AI166" s="91">
        <v>0</v>
      </c>
    </row>
    <row r="167" spans="1:35" ht="12.75" customHeight="1">
      <c r="A167" s="17"/>
      <c r="B167" s="72"/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3" t="s">
        <v>15</v>
      </c>
      <c r="Q167" s="33">
        <v>604</v>
      </c>
      <c r="R167" s="34">
        <v>5</v>
      </c>
      <c r="S167" s="34">
        <v>3</v>
      </c>
      <c r="T167" s="35" t="s">
        <v>7</v>
      </c>
      <c r="U167" s="36" t="s">
        <v>64</v>
      </c>
      <c r="V167" s="35" t="s">
        <v>54</v>
      </c>
      <c r="W167" s="37">
        <v>20030</v>
      </c>
      <c r="X167" s="75" t="s">
        <v>3</v>
      </c>
      <c r="Y167" s="39"/>
      <c r="Z167" s="40"/>
      <c r="AA167" s="40">
        <v>243394</v>
      </c>
      <c r="AB167" s="40">
        <v>243394</v>
      </c>
      <c r="AC167" s="41">
        <f t="shared" si="10"/>
        <v>100</v>
      </c>
      <c r="AD167" s="40">
        <f t="shared" ref="AD167:AD230" si="22">AA167</f>
        <v>243394</v>
      </c>
      <c r="AE167" s="40">
        <f t="shared" ref="AE167:AE230" si="23">AB167</f>
        <v>243394</v>
      </c>
      <c r="AF167" s="88">
        <f t="shared" si="20"/>
        <v>100</v>
      </c>
      <c r="AG167" s="40">
        <v>0</v>
      </c>
      <c r="AH167" s="40">
        <v>0</v>
      </c>
      <c r="AI167" s="91">
        <v>0</v>
      </c>
    </row>
    <row r="168" spans="1:35" ht="12.75" customHeight="1">
      <c r="A168" s="17"/>
      <c r="B168" s="131" t="s">
        <v>65</v>
      </c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3"/>
      <c r="Q168" s="33">
        <v>604</v>
      </c>
      <c r="R168" s="34">
        <v>5</v>
      </c>
      <c r="S168" s="34">
        <v>3</v>
      </c>
      <c r="T168" s="35" t="s">
        <v>7</v>
      </c>
      <c r="U168" s="36" t="s">
        <v>64</v>
      </c>
      <c r="V168" s="35" t="s">
        <v>54</v>
      </c>
      <c r="W168" s="37" t="s">
        <v>63</v>
      </c>
      <c r="X168" s="38">
        <v>-1</v>
      </c>
      <c r="Y168" s="39"/>
      <c r="Z168" s="40">
        <v>2830209.63</v>
      </c>
      <c r="AA168" s="40">
        <f>AA169+AA171</f>
        <v>3677220.11</v>
      </c>
      <c r="AB168" s="40">
        <f>AB169+AB171</f>
        <v>3677220.11</v>
      </c>
      <c r="AC168" s="41">
        <f t="shared" si="10"/>
        <v>100</v>
      </c>
      <c r="AD168" s="40">
        <f t="shared" si="22"/>
        <v>3677220.11</v>
      </c>
      <c r="AE168" s="40">
        <f t="shared" si="23"/>
        <v>3677220.11</v>
      </c>
      <c r="AF168" s="88">
        <f t="shared" si="20"/>
        <v>100</v>
      </c>
      <c r="AG168" s="40">
        <f>AG169+AG171</f>
        <v>0</v>
      </c>
      <c r="AH168" s="40">
        <f>AH169+AH171</f>
        <v>0</v>
      </c>
      <c r="AI168" s="91">
        <v>0</v>
      </c>
    </row>
    <row r="169" spans="1:35" ht="23.25" customHeight="1">
      <c r="A169" s="17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3" t="s">
        <v>155</v>
      </c>
      <c r="Q169" s="33">
        <v>604</v>
      </c>
      <c r="R169" s="34">
        <v>5</v>
      </c>
      <c r="S169" s="34">
        <v>3</v>
      </c>
      <c r="T169" s="35" t="s">
        <v>7</v>
      </c>
      <c r="U169" s="36" t="s">
        <v>64</v>
      </c>
      <c r="V169" s="35" t="s">
        <v>54</v>
      </c>
      <c r="W169" s="37" t="s">
        <v>63</v>
      </c>
      <c r="X169" s="38">
        <v>240</v>
      </c>
      <c r="Y169" s="39"/>
      <c r="Z169" s="40"/>
      <c r="AA169" s="40">
        <f>AA170</f>
        <v>3655220.11</v>
      </c>
      <c r="AB169" s="40">
        <f>AB170</f>
        <v>3655220.11</v>
      </c>
      <c r="AC169" s="41">
        <f t="shared" si="10"/>
        <v>100</v>
      </c>
      <c r="AD169" s="40">
        <f t="shared" si="22"/>
        <v>3655220.11</v>
      </c>
      <c r="AE169" s="40">
        <f t="shared" si="23"/>
        <v>3655220.11</v>
      </c>
      <c r="AF169" s="88">
        <f t="shared" si="20"/>
        <v>100</v>
      </c>
      <c r="AG169" s="40">
        <f>AG170</f>
        <v>0</v>
      </c>
      <c r="AH169" s="40">
        <f>AH170</f>
        <v>0</v>
      </c>
      <c r="AI169" s="91">
        <v>0</v>
      </c>
    </row>
    <row r="170" spans="1:35" ht="12.75" customHeight="1">
      <c r="A170" s="17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3" t="s">
        <v>15</v>
      </c>
      <c r="Q170" s="33">
        <v>604</v>
      </c>
      <c r="R170" s="34">
        <v>5</v>
      </c>
      <c r="S170" s="34">
        <v>3</v>
      </c>
      <c r="T170" s="35" t="s">
        <v>7</v>
      </c>
      <c r="U170" s="36" t="s">
        <v>64</v>
      </c>
      <c r="V170" s="35" t="s">
        <v>54</v>
      </c>
      <c r="W170" s="37" t="s">
        <v>63</v>
      </c>
      <c r="X170" s="38">
        <v>244</v>
      </c>
      <c r="Y170" s="39"/>
      <c r="Z170" s="40"/>
      <c r="AA170" s="40">
        <v>3655220.11</v>
      </c>
      <c r="AB170" s="40">
        <v>3655220.11</v>
      </c>
      <c r="AC170" s="41">
        <f t="shared" si="10"/>
        <v>100</v>
      </c>
      <c r="AD170" s="40">
        <f t="shared" si="22"/>
        <v>3655220.11</v>
      </c>
      <c r="AE170" s="40">
        <f t="shared" si="23"/>
        <v>3655220.11</v>
      </c>
      <c r="AF170" s="88">
        <f t="shared" si="20"/>
        <v>100</v>
      </c>
      <c r="AG170" s="40">
        <v>0</v>
      </c>
      <c r="AH170" s="40">
        <v>0</v>
      </c>
      <c r="AI170" s="91">
        <v>0</v>
      </c>
    </row>
    <row r="171" spans="1:35" ht="12.75" customHeight="1">
      <c r="A171" s="17"/>
      <c r="B171" s="131" t="s">
        <v>158</v>
      </c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3"/>
      <c r="Q171" s="33">
        <v>604</v>
      </c>
      <c r="R171" s="34">
        <v>5</v>
      </c>
      <c r="S171" s="34">
        <v>3</v>
      </c>
      <c r="T171" s="35" t="s">
        <v>7</v>
      </c>
      <c r="U171" s="36" t="s">
        <v>64</v>
      </c>
      <c r="V171" s="35">
        <v>2</v>
      </c>
      <c r="W171" s="37" t="s">
        <v>63</v>
      </c>
      <c r="X171" s="38">
        <v>300</v>
      </c>
      <c r="Y171" s="39"/>
      <c r="Z171" s="40">
        <v>2805209.63</v>
      </c>
      <c r="AA171" s="40">
        <f>AA172</f>
        <v>22000</v>
      </c>
      <c r="AB171" s="40">
        <f>AB172</f>
        <v>22000</v>
      </c>
      <c r="AC171" s="41">
        <v>0</v>
      </c>
      <c r="AD171" s="40">
        <f t="shared" si="22"/>
        <v>22000</v>
      </c>
      <c r="AE171" s="40">
        <f t="shared" si="23"/>
        <v>22000</v>
      </c>
      <c r="AF171" s="88">
        <v>0</v>
      </c>
      <c r="AG171" s="40">
        <f>AG172</f>
        <v>0</v>
      </c>
      <c r="AH171" s="40">
        <f>AH172</f>
        <v>0</v>
      </c>
      <c r="AI171" s="91">
        <v>0</v>
      </c>
    </row>
    <row r="172" spans="1:35" ht="12.75" customHeight="1">
      <c r="A172" s="17"/>
      <c r="B172" s="131" t="s">
        <v>53</v>
      </c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3"/>
      <c r="Q172" s="33">
        <v>604</v>
      </c>
      <c r="R172" s="34">
        <v>5</v>
      </c>
      <c r="S172" s="34">
        <v>3</v>
      </c>
      <c r="T172" s="35" t="s">
        <v>7</v>
      </c>
      <c r="U172" s="36" t="s">
        <v>64</v>
      </c>
      <c r="V172" s="35" t="s">
        <v>10</v>
      </c>
      <c r="W172" s="37" t="s">
        <v>63</v>
      </c>
      <c r="X172" s="38" t="s">
        <v>52</v>
      </c>
      <c r="Y172" s="39"/>
      <c r="Z172" s="40">
        <v>25000</v>
      </c>
      <c r="AA172" s="40">
        <v>22000</v>
      </c>
      <c r="AB172" s="40">
        <v>22000</v>
      </c>
      <c r="AC172" s="41">
        <v>0</v>
      </c>
      <c r="AD172" s="40">
        <f t="shared" si="22"/>
        <v>22000</v>
      </c>
      <c r="AE172" s="40">
        <f t="shared" si="23"/>
        <v>22000</v>
      </c>
      <c r="AF172" s="88">
        <v>0</v>
      </c>
      <c r="AG172" s="40">
        <v>0</v>
      </c>
      <c r="AH172" s="40">
        <v>0</v>
      </c>
      <c r="AI172" s="91">
        <v>0</v>
      </c>
    </row>
    <row r="173" spans="1:35" ht="21.75" customHeight="1">
      <c r="A173" s="17"/>
      <c r="B173" s="131" t="s">
        <v>62</v>
      </c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3"/>
      <c r="Q173" s="33">
        <v>604</v>
      </c>
      <c r="R173" s="34">
        <v>5</v>
      </c>
      <c r="S173" s="34">
        <v>3</v>
      </c>
      <c r="T173" s="35" t="s">
        <v>7</v>
      </c>
      <c r="U173" s="36" t="s">
        <v>59</v>
      </c>
      <c r="V173" s="35">
        <v>0</v>
      </c>
      <c r="W173" s="37">
        <v>0</v>
      </c>
      <c r="X173" s="38">
        <v>-1</v>
      </c>
      <c r="Y173" s="39"/>
      <c r="Z173" s="40">
        <v>455469.98</v>
      </c>
      <c r="AA173" s="40">
        <f>AA174+AA179</f>
        <v>1093781.55</v>
      </c>
      <c r="AB173" s="40">
        <f>AB174+AB179</f>
        <v>1093781.55</v>
      </c>
      <c r="AC173" s="41">
        <f t="shared" ref="AC173:AC251" si="24">AB173/AA173*100</f>
        <v>100</v>
      </c>
      <c r="AD173" s="40">
        <v>0</v>
      </c>
      <c r="AE173" s="40">
        <v>0</v>
      </c>
      <c r="AF173" s="88" t="e">
        <f t="shared" si="20"/>
        <v>#DIV/0!</v>
      </c>
      <c r="AG173" s="40">
        <f>AG174+AG179</f>
        <v>1093781.55</v>
      </c>
      <c r="AH173" s="40">
        <f>AH174+AH179</f>
        <v>1093781.55</v>
      </c>
      <c r="AI173" s="91">
        <v>0</v>
      </c>
    </row>
    <row r="174" spans="1:35" ht="32.25" customHeight="1">
      <c r="A174" s="17"/>
      <c r="B174" s="131" t="s">
        <v>61</v>
      </c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3"/>
      <c r="Q174" s="33">
        <v>604</v>
      </c>
      <c r="R174" s="34">
        <v>5</v>
      </c>
      <c r="S174" s="34">
        <v>3</v>
      </c>
      <c r="T174" s="35" t="s">
        <v>7</v>
      </c>
      <c r="U174" s="36" t="s">
        <v>59</v>
      </c>
      <c r="V174" s="35" t="s">
        <v>5</v>
      </c>
      <c r="W174" s="37">
        <v>0</v>
      </c>
      <c r="X174" s="38">
        <v>-1</v>
      </c>
      <c r="Y174" s="39"/>
      <c r="Z174" s="40">
        <v>455469.98</v>
      </c>
      <c r="AA174" s="40">
        <f t="shared" ref="AA174:AH177" si="25">AA175</f>
        <v>1093781.55</v>
      </c>
      <c r="AB174" s="40">
        <f t="shared" si="25"/>
        <v>1093781.55</v>
      </c>
      <c r="AC174" s="41">
        <f t="shared" si="24"/>
        <v>100</v>
      </c>
      <c r="AD174" s="40">
        <v>0</v>
      </c>
      <c r="AE174" s="40">
        <v>0</v>
      </c>
      <c r="AF174" s="88" t="e">
        <f t="shared" si="20"/>
        <v>#DIV/0!</v>
      </c>
      <c r="AG174" s="40">
        <f t="shared" si="25"/>
        <v>1093781.55</v>
      </c>
      <c r="AH174" s="40">
        <f t="shared" si="25"/>
        <v>1093781.55</v>
      </c>
      <c r="AI174" s="91">
        <v>0</v>
      </c>
    </row>
    <row r="175" spans="1:35" ht="21.75" customHeight="1">
      <c r="A175" s="17"/>
      <c r="B175" s="131" t="s">
        <v>60</v>
      </c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3"/>
      <c r="Q175" s="33">
        <v>604</v>
      </c>
      <c r="R175" s="34">
        <v>5</v>
      </c>
      <c r="S175" s="34">
        <v>3</v>
      </c>
      <c r="T175" s="35" t="s">
        <v>7</v>
      </c>
      <c r="U175" s="36" t="s">
        <v>59</v>
      </c>
      <c r="V175" s="35" t="s">
        <v>5</v>
      </c>
      <c r="W175" s="37">
        <v>10050</v>
      </c>
      <c r="X175" s="38">
        <v>-1</v>
      </c>
      <c r="Y175" s="39"/>
      <c r="Z175" s="40">
        <v>455469.98</v>
      </c>
      <c r="AA175" s="40">
        <f t="shared" si="25"/>
        <v>1093781.55</v>
      </c>
      <c r="AB175" s="40">
        <f t="shared" si="25"/>
        <v>1093781.55</v>
      </c>
      <c r="AC175" s="41">
        <f t="shared" si="24"/>
        <v>100</v>
      </c>
      <c r="AD175" s="40">
        <v>0</v>
      </c>
      <c r="AE175" s="40">
        <v>0</v>
      </c>
      <c r="AF175" s="88" t="e">
        <f t="shared" si="20"/>
        <v>#DIV/0!</v>
      </c>
      <c r="AG175" s="40">
        <f t="shared" si="25"/>
        <v>1093781.55</v>
      </c>
      <c r="AH175" s="40">
        <f t="shared" si="25"/>
        <v>1093781.55</v>
      </c>
      <c r="AI175" s="91">
        <v>0</v>
      </c>
    </row>
    <row r="176" spans="1:35" ht="21.75" customHeight="1">
      <c r="A176" s="17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3" t="s">
        <v>154</v>
      </c>
      <c r="Q176" s="33">
        <v>604</v>
      </c>
      <c r="R176" s="34">
        <v>5</v>
      </c>
      <c r="S176" s="34">
        <v>3</v>
      </c>
      <c r="T176" s="35" t="s">
        <v>7</v>
      </c>
      <c r="U176" s="36" t="s">
        <v>59</v>
      </c>
      <c r="V176" s="35" t="s">
        <v>5</v>
      </c>
      <c r="W176" s="37">
        <v>10050</v>
      </c>
      <c r="X176" s="38">
        <v>200</v>
      </c>
      <c r="Y176" s="39"/>
      <c r="Z176" s="40"/>
      <c r="AA176" s="40">
        <f t="shared" si="25"/>
        <v>1093781.55</v>
      </c>
      <c r="AB176" s="40">
        <f t="shared" si="25"/>
        <v>1093781.55</v>
      </c>
      <c r="AC176" s="41">
        <f t="shared" si="24"/>
        <v>100</v>
      </c>
      <c r="AD176" s="40">
        <v>0</v>
      </c>
      <c r="AE176" s="40">
        <v>0</v>
      </c>
      <c r="AF176" s="88" t="e">
        <f t="shared" si="20"/>
        <v>#DIV/0!</v>
      </c>
      <c r="AG176" s="40">
        <f t="shared" si="25"/>
        <v>1093781.55</v>
      </c>
      <c r="AH176" s="40">
        <f t="shared" si="25"/>
        <v>1093781.55</v>
      </c>
      <c r="AI176" s="91">
        <v>0</v>
      </c>
    </row>
    <row r="177" spans="1:35" ht="12.75" customHeight="1">
      <c r="A177" s="17"/>
      <c r="B177" s="131" t="s">
        <v>15</v>
      </c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3"/>
      <c r="Q177" s="33">
        <v>604</v>
      </c>
      <c r="R177" s="34">
        <v>5</v>
      </c>
      <c r="S177" s="34">
        <v>3</v>
      </c>
      <c r="T177" s="35" t="s">
        <v>7</v>
      </c>
      <c r="U177" s="36" t="s">
        <v>59</v>
      </c>
      <c r="V177" s="35">
        <v>1</v>
      </c>
      <c r="W177" s="37">
        <v>10050</v>
      </c>
      <c r="X177" s="38">
        <v>240</v>
      </c>
      <c r="Y177" s="39"/>
      <c r="Z177" s="40">
        <v>455469.98</v>
      </c>
      <c r="AA177" s="40">
        <f t="shared" si="25"/>
        <v>1093781.55</v>
      </c>
      <c r="AB177" s="40">
        <f t="shared" si="25"/>
        <v>1093781.55</v>
      </c>
      <c r="AC177" s="41">
        <f t="shared" si="24"/>
        <v>100</v>
      </c>
      <c r="AD177" s="40">
        <v>0</v>
      </c>
      <c r="AE177" s="40">
        <v>0</v>
      </c>
      <c r="AF177" s="88" t="e">
        <f t="shared" si="20"/>
        <v>#DIV/0!</v>
      </c>
      <c r="AG177" s="40">
        <f t="shared" si="25"/>
        <v>1093781.55</v>
      </c>
      <c r="AH177" s="40">
        <f t="shared" si="25"/>
        <v>1093781.55</v>
      </c>
      <c r="AI177" s="91">
        <v>0</v>
      </c>
    </row>
    <row r="178" spans="1:35" ht="12.75" customHeight="1">
      <c r="A178" s="17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3" t="s">
        <v>15</v>
      </c>
      <c r="Q178" s="33">
        <v>604</v>
      </c>
      <c r="R178" s="34">
        <v>5</v>
      </c>
      <c r="S178" s="34">
        <v>3</v>
      </c>
      <c r="T178" s="35" t="s">
        <v>7</v>
      </c>
      <c r="U178" s="36" t="s">
        <v>59</v>
      </c>
      <c r="V178" s="35">
        <v>1</v>
      </c>
      <c r="W178" s="37">
        <v>10050</v>
      </c>
      <c r="X178" s="38">
        <v>244</v>
      </c>
      <c r="Y178" s="39"/>
      <c r="Z178" s="40"/>
      <c r="AA178" s="40">
        <v>1093781.55</v>
      </c>
      <c r="AB178" s="40">
        <v>1093781.55</v>
      </c>
      <c r="AC178" s="41">
        <f t="shared" si="24"/>
        <v>100</v>
      </c>
      <c r="AD178" s="40"/>
      <c r="AE178" s="40"/>
      <c r="AF178" s="88" t="e">
        <f t="shared" si="20"/>
        <v>#DIV/0!</v>
      </c>
      <c r="AG178" s="40">
        <f>AA178</f>
        <v>1093781.55</v>
      </c>
      <c r="AH178" s="40">
        <f>AB178</f>
        <v>1093781.55</v>
      </c>
      <c r="AI178" s="91">
        <v>0</v>
      </c>
    </row>
    <row r="179" spans="1:35" ht="26.25" hidden="1" customHeight="1">
      <c r="A179" s="17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3" t="s">
        <v>60</v>
      </c>
      <c r="Q179" s="33">
        <v>604</v>
      </c>
      <c r="R179" s="34">
        <v>5</v>
      </c>
      <c r="S179" s="34">
        <v>3</v>
      </c>
      <c r="T179" s="35" t="s">
        <v>7</v>
      </c>
      <c r="U179" s="36" t="s">
        <v>59</v>
      </c>
      <c r="V179" s="35" t="s">
        <v>5</v>
      </c>
      <c r="W179" s="37">
        <v>20080</v>
      </c>
      <c r="X179" s="38">
        <v>-1</v>
      </c>
      <c r="Y179" s="39"/>
      <c r="Z179" s="40"/>
      <c r="AA179" s="40">
        <f>AA180</f>
        <v>0</v>
      </c>
      <c r="AB179" s="40">
        <f>AB180</f>
        <v>0</v>
      </c>
      <c r="AC179" s="41">
        <v>0</v>
      </c>
      <c r="AD179" s="40">
        <f t="shared" si="22"/>
        <v>0</v>
      </c>
      <c r="AE179" s="40">
        <f t="shared" si="23"/>
        <v>0</v>
      </c>
      <c r="AF179" s="88">
        <v>0</v>
      </c>
      <c r="AG179" s="40">
        <f>AG180</f>
        <v>0</v>
      </c>
      <c r="AH179" s="40">
        <f>AH180</f>
        <v>0</v>
      </c>
      <c r="AI179" s="91">
        <v>0</v>
      </c>
    </row>
    <row r="180" spans="1:35" ht="25.5" hidden="1" customHeight="1">
      <c r="A180" s="17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3" t="s">
        <v>154</v>
      </c>
      <c r="Q180" s="33">
        <v>604</v>
      </c>
      <c r="R180" s="34">
        <v>5</v>
      </c>
      <c r="S180" s="34">
        <v>3</v>
      </c>
      <c r="T180" s="35" t="s">
        <v>7</v>
      </c>
      <c r="U180" s="36" t="s">
        <v>59</v>
      </c>
      <c r="V180" s="35" t="s">
        <v>5</v>
      </c>
      <c r="W180" s="37">
        <v>20080</v>
      </c>
      <c r="X180" s="38">
        <v>240</v>
      </c>
      <c r="Y180" s="39"/>
      <c r="Z180" s="40"/>
      <c r="AA180" s="40">
        <f>AA181</f>
        <v>0</v>
      </c>
      <c r="AB180" s="40">
        <f>AB181</f>
        <v>0</v>
      </c>
      <c r="AC180" s="41">
        <v>0</v>
      </c>
      <c r="AD180" s="40">
        <f t="shared" si="22"/>
        <v>0</v>
      </c>
      <c r="AE180" s="40">
        <f t="shared" si="23"/>
        <v>0</v>
      </c>
      <c r="AF180" s="88">
        <v>0</v>
      </c>
      <c r="AG180" s="40">
        <f>AG181</f>
        <v>0</v>
      </c>
      <c r="AH180" s="40">
        <f>AH181</f>
        <v>0</v>
      </c>
      <c r="AI180" s="91">
        <v>0</v>
      </c>
    </row>
    <row r="181" spans="1:35" ht="12.75" hidden="1" customHeight="1">
      <c r="A181" s="17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3" t="s">
        <v>15</v>
      </c>
      <c r="Q181" s="33">
        <v>604</v>
      </c>
      <c r="R181" s="34">
        <v>5</v>
      </c>
      <c r="S181" s="34">
        <v>3</v>
      </c>
      <c r="T181" s="35" t="s">
        <v>7</v>
      </c>
      <c r="U181" s="36" t="s">
        <v>59</v>
      </c>
      <c r="V181" s="35" t="s">
        <v>5</v>
      </c>
      <c r="W181" s="37">
        <v>20080</v>
      </c>
      <c r="X181" s="38">
        <v>244</v>
      </c>
      <c r="Y181" s="39"/>
      <c r="Z181" s="40"/>
      <c r="AA181" s="40">
        <v>0</v>
      </c>
      <c r="AB181" s="40">
        <v>0</v>
      </c>
      <c r="AC181" s="41">
        <v>0</v>
      </c>
      <c r="AD181" s="40">
        <f t="shared" si="22"/>
        <v>0</v>
      </c>
      <c r="AE181" s="40">
        <f t="shared" si="23"/>
        <v>0</v>
      </c>
      <c r="AF181" s="88">
        <v>0</v>
      </c>
      <c r="AG181" s="40">
        <v>0</v>
      </c>
      <c r="AH181" s="40">
        <v>0</v>
      </c>
      <c r="AI181" s="91">
        <v>0</v>
      </c>
    </row>
    <row r="182" spans="1:35" ht="74.25" hidden="1" customHeight="1">
      <c r="A182" s="17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3" t="s">
        <v>153</v>
      </c>
      <c r="Q182" s="33">
        <v>604</v>
      </c>
      <c r="R182" s="34">
        <v>5</v>
      </c>
      <c r="S182" s="34">
        <v>3</v>
      </c>
      <c r="T182" s="35">
        <v>54</v>
      </c>
      <c r="U182" s="36">
        <v>0</v>
      </c>
      <c r="V182" s="35">
        <v>0</v>
      </c>
      <c r="W182" s="37">
        <v>0</v>
      </c>
      <c r="X182" s="38">
        <v>-1</v>
      </c>
      <c r="Y182" s="39"/>
      <c r="Z182" s="40"/>
      <c r="AA182" s="40">
        <f t="shared" ref="AA182:AH186" si="26">AA183</f>
        <v>0</v>
      </c>
      <c r="AB182" s="40">
        <f t="shared" si="26"/>
        <v>0</v>
      </c>
      <c r="AC182" s="41">
        <v>0</v>
      </c>
      <c r="AD182" s="40">
        <f t="shared" si="22"/>
        <v>0</v>
      </c>
      <c r="AE182" s="40">
        <f t="shared" si="23"/>
        <v>0</v>
      </c>
      <c r="AF182" s="88">
        <v>0</v>
      </c>
      <c r="AG182" s="40">
        <f t="shared" si="26"/>
        <v>0</v>
      </c>
      <c r="AH182" s="40">
        <f t="shared" si="26"/>
        <v>0</v>
      </c>
      <c r="AI182" s="91">
        <v>0</v>
      </c>
    </row>
    <row r="183" spans="1:35" ht="39" hidden="1" customHeight="1">
      <c r="A183" s="17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3" t="s">
        <v>159</v>
      </c>
      <c r="Q183" s="33">
        <v>604</v>
      </c>
      <c r="R183" s="34">
        <v>5</v>
      </c>
      <c r="S183" s="34">
        <v>3</v>
      </c>
      <c r="T183" s="35">
        <v>54</v>
      </c>
      <c r="U183" s="36">
        <v>2</v>
      </c>
      <c r="V183" s="35">
        <v>0</v>
      </c>
      <c r="W183" s="37">
        <v>0</v>
      </c>
      <c r="X183" s="44" t="s">
        <v>137</v>
      </c>
      <c r="Y183" s="39"/>
      <c r="Z183" s="40"/>
      <c r="AA183" s="40">
        <f t="shared" si="26"/>
        <v>0</v>
      </c>
      <c r="AB183" s="40">
        <f t="shared" si="26"/>
        <v>0</v>
      </c>
      <c r="AC183" s="41">
        <v>0</v>
      </c>
      <c r="AD183" s="40">
        <f t="shared" si="22"/>
        <v>0</v>
      </c>
      <c r="AE183" s="40">
        <f t="shared" si="23"/>
        <v>0</v>
      </c>
      <c r="AF183" s="88">
        <v>0</v>
      </c>
      <c r="AG183" s="40">
        <f t="shared" si="26"/>
        <v>0</v>
      </c>
      <c r="AH183" s="40">
        <f t="shared" si="26"/>
        <v>0</v>
      </c>
      <c r="AI183" s="91">
        <v>0</v>
      </c>
    </row>
    <row r="184" spans="1:35" ht="36" hidden="1" customHeight="1">
      <c r="A184" s="17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3" t="s">
        <v>160</v>
      </c>
      <c r="Q184" s="33">
        <v>604</v>
      </c>
      <c r="R184" s="34">
        <v>5</v>
      </c>
      <c r="S184" s="34">
        <v>3</v>
      </c>
      <c r="T184" s="35">
        <v>54</v>
      </c>
      <c r="U184" s="36">
        <v>2</v>
      </c>
      <c r="V184" s="35">
        <v>1</v>
      </c>
      <c r="W184" s="37">
        <v>0</v>
      </c>
      <c r="X184" s="44" t="s">
        <v>137</v>
      </c>
      <c r="Y184" s="39"/>
      <c r="Z184" s="40"/>
      <c r="AA184" s="40">
        <f t="shared" si="26"/>
        <v>0</v>
      </c>
      <c r="AB184" s="40">
        <f t="shared" si="26"/>
        <v>0</v>
      </c>
      <c r="AC184" s="41">
        <v>0</v>
      </c>
      <c r="AD184" s="40">
        <f t="shared" si="22"/>
        <v>0</v>
      </c>
      <c r="AE184" s="40">
        <f t="shared" si="23"/>
        <v>0</v>
      </c>
      <c r="AF184" s="88">
        <v>0</v>
      </c>
      <c r="AG184" s="40">
        <f t="shared" si="26"/>
        <v>0</v>
      </c>
      <c r="AH184" s="40">
        <f t="shared" si="26"/>
        <v>0</v>
      </c>
      <c r="AI184" s="91">
        <v>0</v>
      </c>
    </row>
    <row r="185" spans="1:35" ht="36" hidden="1" customHeight="1">
      <c r="A185" s="17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3" t="s">
        <v>161</v>
      </c>
      <c r="Q185" s="33">
        <v>604</v>
      </c>
      <c r="R185" s="34">
        <v>5</v>
      </c>
      <c r="S185" s="34">
        <v>3</v>
      </c>
      <c r="T185" s="35">
        <v>54</v>
      </c>
      <c r="U185" s="36">
        <v>2</v>
      </c>
      <c r="V185" s="35">
        <v>1</v>
      </c>
      <c r="W185" s="37">
        <v>20020</v>
      </c>
      <c r="X185" s="44" t="s">
        <v>137</v>
      </c>
      <c r="Y185" s="39"/>
      <c r="Z185" s="40"/>
      <c r="AA185" s="40">
        <f t="shared" si="26"/>
        <v>0</v>
      </c>
      <c r="AB185" s="40">
        <f t="shared" si="26"/>
        <v>0</v>
      </c>
      <c r="AC185" s="41">
        <v>0</v>
      </c>
      <c r="AD185" s="40">
        <f t="shared" si="22"/>
        <v>0</v>
      </c>
      <c r="AE185" s="40">
        <f t="shared" si="23"/>
        <v>0</v>
      </c>
      <c r="AF185" s="88">
        <v>0</v>
      </c>
      <c r="AG185" s="40">
        <f t="shared" si="26"/>
        <v>0</v>
      </c>
      <c r="AH185" s="40">
        <f t="shared" si="26"/>
        <v>0</v>
      </c>
      <c r="AI185" s="91">
        <v>0</v>
      </c>
    </row>
    <row r="186" spans="1:35" ht="36" hidden="1" customHeight="1">
      <c r="A186" s="17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3" t="s">
        <v>155</v>
      </c>
      <c r="Q186" s="33">
        <v>604</v>
      </c>
      <c r="R186" s="34">
        <v>5</v>
      </c>
      <c r="S186" s="34">
        <v>3</v>
      </c>
      <c r="T186" s="35">
        <v>54</v>
      </c>
      <c r="U186" s="36">
        <v>2</v>
      </c>
      <c r="V186" s="35">
        <v>1</v>
      </c>
      <c r="W186" s="37">
        <v>20020</v>
      </c>
      <c r="X186" s="44" t="s">
        <v>145</v>
      </c>
      <c r="Y186" s="39"/>
      <c r="Z186" s="40"/>
      <c r="AA186" s="40">
        <f t="shared" si="26"/>
        <v>0</v>
      </c>
      <c r="AB186" s="40">
        <f t="shared" si="26"/>
        <v>0</v>
      </c>
      <c r="AC186" s="41">
        <v>0</v>
      </c>
      <c r="AD186" s="40">
        <f t="shared" si="22"/>
        <v>0</v>
      </c>
      <c r="AE186" s="40">
        <f t="shared" si="23"/>
        <v>0</v>
      </c>
      <c r="AF186" s="88">
        <v>0</v>
      </c>
      <c r="AG186" s="40">
        <f t="shared" si="26"/>
        <v>0</v>
      </c>
      <c r="AH186" s="40">
        <f t="shared" si="26"/>
        <v>0</v>
      </c>
      <c r="AI186" s="91">
        <v>0</v>
      </c>
    </row>
    <row r="187" spans="1:35" ht="12.75" hidden="1" customHeight="1">
      <c r="A187" s="17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3" t="s">
        <v>15</v>
      </c>
      <c r="Q187" s="33">
        <v>604</v>
      </c>
      <c r="R187" s="34">
        <v>5</v>
      </c>
      <c r="S187" s="34">
        <v>3</v>
      </c>
      <c r="T187" s="35">
        <v>54</v>
      </c>
      <c r="U187" s="36">
        <v>2</v>
      </c>
      <c r="V187" s="35">
        <v>1</v>
      </c>
      <c r="W187" s="37">
        <v>20020</v>
      </c>
      <c r="X187" s="44" t="s">
        <v>3</v>
      </c>
      <c r="Y187" s="39"/>
      <c r="Z187" s="40"/>
      <c r="AA187" s="40">
        <v>0</v>
      </c>
      <c r="AB187" s="40">
        <v>0</v>
      </c>
      <c r="AC187" s="41">
        <v>0</v>
      </c>
      <c r="AD187" s="40">
        <f t="shared" si="22"/>
        <v>0</v>
      </c>
      <c r="AE187" s="40">
        <f t="shared" si="23"/>
        <v>0</v>
      </c>
      <c r="AF187" s="88">
        <v>0</v>
      </c>
      <c r="AG187" s="40">
        <v>0</v>
      </c>
      <c r="AH187" s="40">
        <v>0</v>
      </c>
      <c r="AI187" s="91">
        <v>0</v>
      </c>
    </row>
    <row r="188" spans="1:35" ht="12.75" customHeight="1">
      <c r="A188" s="17"/>
      <c r="B188" s="131" t="s">
        <v>58</v>
      </c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3"/>
      <c r="Q188" s="33">
        <v>604</v>
      </c>
      <c r="R188" s="34">
        <v>7</v>
      </c>
      <c r="S188" s="34">
        <v>-1</v>
      </c>
      <c r="T188" s="35" t="s">
        <v>2</v>
      </c>
      <c r="U188" s="36" t="s">
        <v>2</v>
      </c>
      <c r="V188" s="35" t="s">
        <v>2</v>
      </c>
      <c r="W188" s="37" t="s">
        <v>2</v>
      </c>
      <c r="X188" s="38">
        <v>-1</v>
      </c>
      <c r="Y188" s="39"/>
      <c r="Z188" s="40">
        <v>40000</v>
      </c>
      <c r="AA188" s="40">
        <f t="shared" ref="AA188:AH193" si="27">AA189</f>
        <v>58000</v>
      </c>
      <c r="AB188" s="40">
        <f t="shared" si="27"/>
        <v>58000</v>
      </c>
      <c r="AC188" s="41">
        <f t="shared" si="24"/>
        <v>100</v>
      </c>
      <c r="AD188" s="40">
        <f t="shared" si="22"/>
        <v>58000</v>
      </c>
      <c r="AE188" s="40">
        <f t="shared" si="23"/>
        <v>58000</v>
      </c>
      <c r="AF188" s="88">
        <f t="shared" si="20"/>
        <v>100</v>
      </c>
      <c r="AG188" s="40">
        <f t="shared" si="27"/>
        <v>0</v>
      </c>
      <c r="AH188" s="40">
        <f t="shared" si="27"/>
        <v>0</v>
      </c>
      <c r="AI188" s="91">
        <v>0</v>
      </c>
    </row>
    <row r="189" spans="1:35" ht="12.75" customHeight="1">
      <c r="A189" s="17"/>
      <c r="B189" s="131" t="s">
        <v>57</v>
      </c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3"/>
      <c r="Q189" s="33">
        <v>604</v>
      </c>
      <c r="R189" s="34">
        <v>7</v>
      </c>
      <c r="S189" s="34">
        <v>7</v>
      </c>
      <c r="T189" s="35" t="s">
        <v>2</v>
      </c>
      <c r="U189" s="36" t="s">
        <v>2</v>
      </c>
      <c r="V189" s="35" t="s">
        <v>2</v>
      </c>
      <c r="W189" s="37" t="s">
        <v>2</v>
      </c>
      <c r="X189" s="38">
        <v>-1</v>
      </c>
      <c r="Y189" s="39"/>
      <c r="Z189" s="40">
        <v>40000</v>
      </c>
      <c r="AA189" s="40">
        <f t="shared" si="27"/>
        <v>58000</v>
      </c>
      <c r="AB189" s="40">
        <f t="shared" si="27"/>
        <v>58000</v>
      </c>
      <c r="AC189" s="41">
        <f t="shared" si="24"/>
        <v>100</v>
      </c>
      <c r="AD189" s="40">
        <f t="shared" si="22"/>
        <v>58000</v>
      </c>
      <c r="AE189" s="40">
        <f t="shared" si="23"/>
        <v>58000</v>
      </c>
      <c r="AF189" s="88">
        <f t="shared" si="20"/>
        <v>100</v>
      </c>
      <c r="AG189" s="40">
        <f t="shared" si="27"/>
        <v>0</v>
      </c>
      <c r="AH189" s="40">
        <f t="shared" si="27"/>
        <v>0</v>
      </c>
      <c r="AI189" s="91">
        <v>0</v>
      </c>
    </row>
    <row r="190" spans="1:35" ht="63.75" customHeight="1">
      <c r="A190" s="17"/>
      <c r="B190" s="134" t="s">
        <v>153</v>
      </c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3"/>
      <c r="Q190" s="33">
        <v>604</v>
      </c>
      <c r="R190" s="34">
        <v>7</v>
      </c>
      <c r="S190" s="34">
        <v>7</v>
      </c>
      <c r="T190" s="35" t="s">
        <v>7</v>
      </c>
      <c r="U190" s="36">
        <v>0</v>
      </c>
      <c r="V190" s="35">
        <v>0</v>
      </c>
      <c r="W190" s="37">
        <v>0</v>
      </c>
      <c r="X190" s="38">
        <v>-1</v>
      </c>
      <c r="Y190" s="39"/>
      <c r="Z190" s="40">
        <v>40000</v>
      </c>
      <c r="AA190" s="40">
        <f t="shared" si="27"/>
        <v>58000</v>
      </c>
      <c r="AB190" s="40">
        <f t="shared" si="27"/>
        <v>58000</v>
      </c>
      <c r="AC190" s="41">
        <f t="shared" si="24"/>
        <v>100</v>
      </c>
      <c r="AD190" s="40">
        <f t="shared" si="22"/>
        <v>58000</v>
      </c>
      <c r="AE190" s="40">
        <f t="shared" si="23"/>
        <v>58000</v>
      </c>
      <c r="AF190" s="88">
        <f t="shared" si="20"/>
        <v>100</v>
      </c>
      <c r="AG190" s="40">
        <f t="shared" si="27"/>
        <v>0</v>
      </c>
      <c r="AH190" s="40">
        <f t="shared" si="27"/>
        <v>0</v>
      </c>
      <c r="AI190" s="91">
        <v>0</v>
      </c>
    </row>
    <row r="191" spans="1:35" ht="48" customHeight="1">
      <c r="A191" s="17"/>
      <c r="B191" s="131" t="s">
        <v>133</v>
      </c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3"/>
      <c r="Q191" s="33">
        <v>604</v>
      </c>
      <c r="R191" s="34">
        <v>7</v>
      </c>
      <c r="S191" s="34">
        <v>7</v>
      </c>
      <c r="T191" s="35" t="s">
        <v>7</v>
      </c>
      <c r="U191" s="36" t="s">
        <v>33</v>
      </c>
      <c r="V191" s="35">
        <v>0</v>
      </c>
      <c r="W191" s="37">
        <v>0</v>
      </c>
      <c r="X191" s="38">
        <v>-1</v>
      </c>
      <c r="Y191" s="39"/>
      <c r="Z191" s="40">
        <v>40000</v>
      </c>
      <c r="AA191" s="40">
        <f t="shared" si="27"/>
        <v>58000</v>
      </c>
      <c r="AB191" s="40">
        <f t="shared" si="27"/>
        <v>58000</v>
      </c>
      <c r="AC191" s="41">
        <f t="shared" si="24"/>
        <v>100</v>
      </c>
      <c r="AD191" s="40">
        <f t="shared" si="22"/>
        <v>58000</v>
      </c>
      <c r="AE191" s="40">
        <f t="shared" si="23"/>
        <v>58000</v>
      </c>
      <c r="AF191" s="88">
        <f t="shared" si="20"/>
        <v>100</v>
      </c>
      <c r="AG191" s="40">
        <f t="shared" si="27"/>
        <v>0</v>
      </c>
      <c r="AH191" s="40">
        <f t="shared" si="27"/>
        <v>0</v>
      </c>
      <c r="AI191" s="91">
        <v>0</v>
      </c>
    </row>
    <row r="192" spans="1:35" ht="21.75" customHeight="1">
      <c r="A192" s="17"/>
      <c r="B192" s="131" t="s">
        <v>56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3"/>
      <c r="Q192" s="33">
        <v>604</v>
      </c>
      <c r="R192" s="34">
        <v>7</v>
      </c>
      <c r="S192" s="34">
        <v>7</v>
      </c>
      <c r="T192" s="35" t="s">
        <v>7</v>
      </c>
      <c r="U192" s="36" t="s">
        <v>33</v>
      </c>
      <c r="V192" s="35" t="s">
        <v>54</v>
      </c>
      <c r="W192" s="37">
        <v>0</v>
      </c>
      <c r="X192" s="38">
        <v>-1</v>
      </c>
      <c r="Y192" s="39"/>
      <c r="Z192" s="40">
        <v>40000</v>
      </c>
      <c r="AA192" s="40">
        <f t="shared" si="27"/>
        <v>58000</v>
      </c>
      <c r="AB192" s="40">
        <f t="shared" si="27"/>
        <v>58000</v>
      </c>
      <c r="AC192" s="41">
        <f t="shared" si="24"/>
        <v>100</v>
      </c>
      <c r="AD192" s="40">
        <f t="shared" si="22"/>
        <v>58000</v>
      </c>
      <c r="AE192" s="40">
        <f t="shared" si="23"/>
        <v>58000</v>
      </c>
      <c r="AF192" s="88">
        <f t="shared" si="20"/>
        <v>100</v>
      </c>
      <c r="AG192" s="40">
        <f t="shared" si="27"/>
        <v>0</v>
      </c>
      <c r="AH192" s="40">
        <f t="shared" si="27"/>
        <v>0</v>
      </c>
      <c r="AI192" s="91">
        <v>0</v>
      </c>
    </row>
    <row r="193" spans="1:35" ht="12.75" customHeight="1">
      <c r="A193" s="17"/>
      <c r="B193" s="131" t="s">
        <v>55</v>
      </c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3"/>
      <c r="Q193" s="33">
        <v>604</v>
      </c>
      <c r="R193" s="34">
        <v>7</v>
      </c>
      <c r="S193" s="34">
        <v>7</v>
      </c>
      <c r="T193" s="35" t="s">
        <v>7</v>
      </c>
      <c r="U193" s="36" t="s">
        <v>33</v>
      </c>
      <c r="V193" s="35" t="s">
        <v>54</v>
      </c>
      <c r="W193" s="37" t="s">
        <v>4</v>
      </c>
      <c r="X193" s="38">
        <v>300</v>
      </c>
      <c r="Y193" s="39"/>
      <c r="Z193" s="40">
        <v>40000</v>
      </c>
      <c r="AA193" s="40">
        <f t="shared" si="27"/>
        <v>58000</v>
      </c>
      <c r="AB193" s="40">
        <f t="shared" si="27"/>
        <v>58000</v>
      </c>
      <c r="AC193" s="41">
        <f t="shared" si="24"/>
        <v>100</v>
      </c>
      <c r="AD193" s="40">
        <f t="shared" si="22"/>
        <v>58000</v>
      </c>
      <c r="AE193" s="40">
        <f t="shared" si="23"/>
        <v>58000</v>
      </c>
      <c r="AF193" s="88">
        <f t="shared" si="20"/>
        <v>100</v>
      </c>
      <c r="AG193" s="40">
        <f t="shared" si="27"/>
        <v>0</v>
      </c>
      <c r="AH193" s="40">
        <f t="shared" si="27"/>
        <v>0</v>
      </c>
      <c r="AI193" s="91">
        <v>0</v>
      </c>
    </row>
    <row r="194" spans="1:35" ht="12.75" customHeight="1">
      <c r="A194" s="17"/>
      <c r="B194" s="131" t="s">
        <v>53</v>
      </c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33"/>
      <c r="Q194" s="33">
        <v>604</v>
      </c>
      <c r="R194" s="34">
        <v>7</v>
      </c>
      <c r="S194" s="34">
        <v>7</v>
      </c>
      <c r="T194" s="35" t="s">
        <v>7</v>
      </c>
      <c r="U194" s="36" t="s">
        <v>33</v>
      </c>
      <c r="V194" s="35">
        <v>2</v>
      </c>
      <c r="W194" s="37" t="s">
        <v>4</v>
      </c>
      <c r="X194" s="38" t="s">
        <v>52</v>
      </c>
      <c r="Y194" s="39"/>
      <c r="Z194" s="40">
        <v>40000</v>
      </c>
      <c r="AA194" s="40">
        <v>58000</v>
      </c>
      <c r="AB194" s="40">
        <v>58000</v>
      </c>
      <c r="AC194" s="41">
        <f t="shared" si="24"/>
        <v>100</v>
      </c>
      <c r="AD194" s="40">
        <f t="shared" si="22"/>
        <v>58000</v>
      </c>
      <c r="AE194" s="40">
        <f t="shared" si="23"/>
        <v>58000</v>
      </c>
      <c r="AF194" s="88">
        <f t="shared" si="20"/>
        <v>100</v>
      </c>
      <c r="AG194" s="40">
        <v>0</v>
      </c>
      <c r="AH194" s="40">
        <v>0</v>
      </c>
      <c r="AI194" s="91">
        <v>0</v>
      </c>
    </row>
    <row r="195" spans="1:35" ht="12.75" customHeight="1">
      <c r="A195" s="17"/>
      <c r="B195" s="131" t="s">
        <v>51</v>
      </c>
      <c r="C195" s="131"/>
      <c r="D195" s="131"/>
      <c r="E195" s="131"/>
      <c r="F195" s="131"/>
      <c r="G195" s="131"/>
      <c r="H195" s="131"/>
      <c r="I195" s="131"/>
      <c r="J195" s="131"/>
      <c r="K195" s="131"/>
      <c r="L195" s="131"/>
      <c r="M195" s="131"/>
      <c r="N195" s="131"/>
      <c r="O195" s="131"/>
      <c r="P195" s="133"/>
      <c r="Q195" s="33">
        <v>604</v>
      </c>
      <c r="R195" s="34">
        <v>8</v>
      </c>
      <c r="S195" s="34">
        <v>-1</v>
      </c>
      <c r="T195" s="35" t="s">
        <v>2</v>
      </c>
      <c r="U195" s="36" t="s">
        <v>2</v>
      </c>
      <c r="V195" s="35" t="s">
        <v>2</v>
      </c>
      <c r="W195" s="37" t="s">
        <v>2</v>
      </c>
      <c r="X195" s="38">
        <v>-1</v>
      </c>
      <c r="Y195" s="39"/>
      <c r="Z195" s="40">
        <v>3771102.22</v>
      </c>
      <c r="AA195" s="40">
        <f t="shared" ref="AA195:AH198" si="28">AA196</f>
        <v>5167879.3100000005</v>
      </c>
      <c r="AB195" s="40">
        <f t="shared" si="28"/>
        <v>4565982.2699999996</v>
      </c>
      <c r="AC195" s="41">
        <f t="shared" si="24"/>
        <v>88.353113455352712</v>
      </c>
      <c r="AD195" s="40">
        <f t="shared" si="22"/>
        <v>5167879.3100000005</v>
      </c>
      <c r="AE195" s="40">
        <f t="shared" si="23"/>
        <v>4565982.2699999996</v>
      </c>
      <c r="AF195" s="88">
        <f t="shared" si="20"/>
        <v>88.353113455352712</v>
      </c>
      <c r="AG195" s="40">
        <f t="shared" si="28"/>
        <v>0</v>
      </c>
      <c r="AH195" s="40">
        <f t="shared" si="28"/>
        <v>0</v>
      </c>
      <c r="AI195" s="91">
        <v>0</v>
      </c>
    </row>
    <row r="196" spans="1:35" ht="12.75" customHeight="1">
      <c r="A196" s="17"/>
      <c r="B196" s="131" t="s">
        <v>50</v>
      </c>
      <c r="C196" s="131"/>
      <c r="D196" s="131"/>
      <c r="E196" s="131"/>
      <c r="F196" s="131"/>
      <c r="G196" s="131"/>
      <c r="H196" s="131"/>
      <c r="I196" s="131"/>
      <c r="J196" s="131"/>
      <c r="K196" s="131"/>
      <c r="L196" s="131"/>
      <c r="M196" s="131"/>
      <c r="N196" s="131"/>
      <c r="O196" s="131"/>
      <c r="P196" s="133"/>
      <c r="Q196" s="33">
        <v>604</v>
      </c>
      <c r="R196" s="34">
        <v>8</v>
      </c>
      <c r="S196" s="34">
        <v>1</v>
      </c>
      <c r="T196" s="35" t="s">
        <v>2</v>
      </c>
      <c r="U196" s="36" t="s">
        <v>2</v>
      </c>
      <c r="V196" s="35" t="s">
        <v>2</v>
      </c>
      <c r="W196" s="37" t="s">
        <v>2</v>
      </c>
      <c r="X196" s="38">
        <v>-1</v>
      </c>
      <c r="Y196" s="39"/>
      <c r="Z196" s="40">
        <v>3771102.22</v>
      </c>
      <c r="AA196" s="40">
        <f t="shared" si="28"/>
        <v>5167879.3100000005</v>
      </c>
      <c r="AB196" s="40">
        <f t="shared" si="28"/>
        <v>4565982.2699999996</v>
      </c>
      <c r="AC196" s="41">
        <f t="shared" si="24"/>
        <v>88.353113455352712</v>
      </c>
      <c r="AD196" s="40">
        <f t="shared" si="22"/>
        <v>5167879.3100000005</v>
      </c>
      <c r="AE196" s="40">
        <f t="shared" si="23"/>
        <v>4565982.2699999996</v>
      </c>
      <c r="AF196" s="88">
        <f t="shared" si="20"/>
        <v>88.353113455352712</v>
      </c>
      <c r="AG196" s="40">
        <f t="shared" si="28"/>
        <v>0</v>
      </c>
      <c r="AH196" s="40">
        <f t="shared" si="28"/>
        <v>0</v>
      </c>
      <c r="AI196" s="91">
        <v>0</v>
      </c>
    </row>
    <row r="197" spans="1:35" ht="73.5" customHeight="1">
      <c r="A197" s="17"/>
      <c r="B197" s="131" t="s">
        <v>131</v>
      </c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3"/>
      <c r="Q197" s="33">
        <v>604</v>
      </c>
      <c r="R197" s="34">
        <v>8</v>
      </c>
      <c r="S197" s="34">
        <v>1</v>
      </c>
      <c r="T197" s="35" t="s">
        <v>7</v>
      </c>
      <c r="U197" s="36">
        <v>0</v>
      </c>
      <c r="V197" s="35">
        <v>0</v>
      </c>
      <c r="W197" s="37">
        <v>0</v>
      </c>
      <c r="X197" s="38">
        <v>-1</v>
      </c>
      <c r="Y197" s="39"/>
      <c r="Z197" s="40">
        <v>3771102.22</v>
      </c>
      <c r="AA197" s="40">
        <f t="shared" si="28"/>
        <v>5167879.3100000005</v>
      </c>
      <c r="AB197" s="40">
        <f t="shared" si="28"/>
        <v>4565982.2699999996</v>
      </c>
      <c r="AC197" s="41">
        <f t="shared" si="24"/>
        <v>88.353113455352712</v>
      </c>
      <c r="AD197" s="40">
        <f t="shared" si="22"/>
        <v>5167879.3100000005</v>
      </c>
      <c r="AE197" s="40">
        <f t="shared" si="23"/>
        <v>4565982.2699999996</v>
      </c>
      <c r="AF197" s="88">
        <f t="shared" si="20"/>
        <v>88.353113455352712</v>
      </c>
      <c r="AG197" s="40">
        <f t="shared" si="28"/>
        <v>0</v>
      </c>
      <c r="AH197" s="40">
        <f t="shared" si="28"/>
        <v>0</v>
      </c>
      <c r="AI197" s="91">
        <v>0</v>
      </c>
    </row>
    <row r="198" spans="1:35" ht="62.25" customHeight="1">
      <c r="A198" s="17"/>
      <c r="B198" s="134" t="s">
        <v>165</v>
      </c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3"/>
      <c r="Q198" s="33">
        <v>604</v>
      </c>
      <c r="R198" s="34">
        <v>8</v>
      </c>
      <c r="S198" s="34">
        <v>1</v>
      </c>
      <c r="T198" s="35" t="s">
        <v>7</v>
      </c>
      <c r="U198" s="36" t="s">
        <v>33</v>
      </c>
      <c r="V198" s="35">
        <v>0</v>
      </c>
      <c r="W198" s="37">
        <v>0</v>
      </c>
      <c r="X198" s="38">
        <v>-1</v>
      </c>
      <c r="Y198" s="39"/>
      <c r="Z198" s="40">
        <v>3771102.22</v>
      </c>
      <c r="AA198" s="40">
        <f t="shared" si="28"/>
        <v>5167879.3100000005</v>
      </c>
      <c r="AB198" s="40">
        <f t="shared" si="28"/>
        <v>4565982.2699999996</v>
      </c>
      <c r="AC198" s="41">
        <f t="shared" si="24"/>
        <v>88.353113455352712</v>
      </c>
      <c r="AD198" s="40">
        <f t="shared" si="22"/>
        <v>5167879.3100000005</v>
      </c>
      <c r="AE198" s="40">
        <f t="shared" si="23"/>
        <v>4565982.2699999996</v>
      </c>
      <c r="AF198" s="88">
        <f t="shared" si="20"/>
        <v>88.353113455352712</v>
      </c>
      <c r="AG198" s="40">
        <f t="shared" si="28"/>
        <v>0</v>
      </c>
      <c r="AH198" s="40">
        <f t="shared" si="28"/>
        <v>0</v>
      </c>
      <c r="AI198" s="91">
        <v>0</v>
      </c>
    </row>
    <row r="199" spans="1:35" ht="12.75" customHeight="1">
      <c r="A199" s="17"/>
      <c r="B199" s="131" t="s">
        <v>49</v>
      </c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/>
      <c r="P199" s="133"/>
      <c r="Q199" s="33">
        <v>604</v>
      </c>
      <c r="R199" s="34">
        <v>8</v>
      </c>
      <c r="S199" s="34">
        <v>1</v>
      </c>
      <c r="T199" s="35" t="s">
        <v>7</v>
      </c>
      <c r="U199" s="36" t="s">
        <v>33</v>
      </c>
      <c r="V199" s="35" t="s">
        <v>5</v>
      </c>
      <c r="W199" s="37">
        <v>0</v>
      </c>
      <c r="X199" s="38">
        <v>-1</v>
      </c>
      <c r="Y199" s="39"/>
      <c r="Z199" s="40">
        <v>3771102.22</v>
      </c>
      <c r="AA199" s="40">
        <f>AA200+AA204</f>
        <v>5167879.3100000005</v>
      </c>
      <c r="AB199" s="40">
        <f>AB200+AB204</f>
        <v>4565982.2699999996</v>
      </c>
      <c r="AC199" s="41">
        <f t="shared" si="24"/>
        <v>88.353113455352712</v>
      </c>
      <c r="AD199" s="40">
        <f t="shared" si="22"/>
        <v>5167879.3100000005</v>
      </c>
      <c r="AE199" s="40">
        <f t="shared" si="23"/>
        <v>4565982.2699999996</v>
      </c>
      <c r="AF199" s="88">
        <f t="shared" si="20"/>
        <v>88.353113455352712</v>
      </c>
      <c r="AG199" s="40">
        <f>AG200+AG204</f>
        <v>0</v>
      </c>
      <c r="AH199" s="40">
        <f>AH200+AH204</f>
        <v>0</v>
      </c>
      <c r="AI199" s="91">
        <v>0</v>
      </c>
    </row>
    <row r="200" spans="1:35" ht="21.75" customHeight="1">
      <c r="A200" s="17"/>
      <c r="B200" s="131" t="s">
        <v>45</v>
      </c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3"/>
      <c r="Q200" s="33">
        <v>604</v>
      </c>
      <c r="R200" s="34">
        <v>8</v>
      </c>
      <c r="S200" s="34">
        <v>1</v>
      </c>
      <c r="T200" s="35" t="s">
        <v>7</v>
      </c>
      <c r="U200" s="36" t="s">
        <v>33</v>
      </c>
      <c r="V200" s="35" t="s">
        <v>5</v>
      </c>
      <c r="W200" s="37" t="s">
        <v>48</v>
      </c>
      <c r="X200" s="44" t="s">
        <v>137</v>
      </c>
      <c r="Y200" s="39"/>
      <c r="Z200" s="40">
        <v>1283669.19</v>
      </c>
      <c r="AA200" s="40">
        <f>AA201</f>
        <v>0</v>
      </c>
      <c r="AB200" s="40">
        <f>AB201</f>
        <v>0</v>
      </c>
      <c r="AC200" s="41">
        <v>0</v>
      </c>
      <c r="AD200" s="40">
        <f t="shared" si="22"/>
        <v>0</v>
      </c>
      <c r="AE200" s="40">
        <f t="shared" si="23"/>
        <v>0</v>
      </c>
      <c r="AF200" s="88">
        <v>0</v>
      </c>
      <c r="AG200" s="40">
        <f>AG201</f>
        <v>0</v>
      </c>
      <c r="AH200" s="40">
        <f>AH201</f>
        <v>0</v>
      </c>
      <c r="AI200" s="91">
        <v>0</v>
      </c>
    </row>
    <row r="201" spans="1:35" ht="12.75" customHeight="1">
      <c r="A201" s="17"/>
      <c r="B201" s="131" t="s">
        <v>14</v>
      </c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33"/>
      <c r="Q201" s="33">
        <v>604</v>
      </c>
      <c r="R201" s="34">
        <v>8</v>
      </c>
      <c r="S201" s="34">
        <v>1</v>
      </c>
      <c r="T201" s="35" t="s">
        <v>7</v>
      </c>
      <c r="U201" s="36" t="s">
        <v>33</v>
      </c>
      <c r="V201" s="35">
        <v>1</v>
      </c>
      <c r="W201" s="37" t="s">
        <v>48</v>
      </c>
      <c r="X201" s="38" t="s">
        <v>13</v>
      </c>
      <c r="Y201" s="39"/>
      <c r="Z201" s="40">
        <v>1283669.19</v>
      </c>
      <c r="AA201" s="40">
        <v>0</v>
      </c>
      <c r="AB201" s="40">
        <v>0</v>
      </c>
      <c r="AC201" s="41">
        <v>0</v>
      </c>
      <c r="AD201" s="40">
        <f t="shared" si="22"/>
        <v>0</v>
      </c>
      <c r="AE201" s="40">
        <f t="shared" si="23"/>
        <v>0</v>
      </c>
      <c r="AF201" s="88">
        <v>0</v>
      </c>
      <c r="AG201" s="40">
        <v>0</v>
      </c>
      <c r="AH201" s="40">
        <v>0</v>
      </c>
      <c r="AI201" s="91">
        <v>0</v>
      </c>
    </row>
    <row r="202" spans="1:35" ht="42.75" hidden="1" customHeight="1">
      <c r="A202" s="17"/>
      <c r="B202" s="131" t="s">
        <v>47</v>
      </c>
      <c r="C202" s="131"/>
      <c r="D202" s="131"/>
      <c r="E202" s="131"/>
      <c r="F202" s="131"/>
      <c r="G202" s="131"/>
      <c r="H202" s="131"/>
      <c r="I202" s="131"/>
      <c r="J202" s="131"/>
      <c r="K202" s="131"/>
      <c r="L202" s="131"/>
      <c r="M202" s="131"/>
      <c r="N202" s="131"/>
      <c r="O202" s="131"/>
      <c r="P202" s="133"/>
      <c r="Q202" s="33">
        <v>604</v>
      </c>
      <c r="R202" s="34">
        <v>8</v>
      </c>
      <c r="S202" s="34">
        <v>1</v>
      </c>
      <c r="T202" s="35" t="s">
        <v>7</v>
      </c>
      <c r="U202" s="36" t="s">
        <v>33</v>
      </c>
      <c r="V202" s="35" t="s">
        <v>5</v>
      </c>
      <c r="W202" s="37" t="s">
        <v>46</v>
      </c>
      <c r="X202" s="38">
        <v>-1</v>
      </c>
      <c r="Y202" s="39"/>
      <c r="Z202" s="40">
        <v>20000</v>
      </c>
      <c r="AA202" s="40"/>
      <c r="AB202" s="40"/>
      <c r="AC202" s="41" t="e">
        <f t="shared" si="24"/>
        <v>#DIV/0!</v>
      </c>
      <c r="AD202" s="40">
        <f t="shared" si="22"/>
        <v>0</v>
      </c>
      <c r="AE202" s="40">
        <f t="shared" si="23"/>
        <v>0</v>
      </c>
      <c r="AF202" s="88" t="e">
        <f t="shared" si="20"/>
        <v>#DIV/0!</v>
      </c>
      <c r="AG202" s="40"/>
      <c r="AH202" s="40"/>
      <c r="AI202" s="91" t="e">
        <f t="shared" ref="AI202:AI203" si="29">AH202/AG202*100</f>
        <v>#DIV/0!</v>
      </c>
    </row>
    <row r="203" spans="1:35" ht="12.75" hidden="1" customHeight="1">
      <c r="A203" s="17"/>
      <c r="B203" s="131" t="s">
        <v>15</v>
      </c>
      <c r="C203" s="131"/>
      <c r="D203" s="131"/>
      <c r="E203" s="131"/>
      <c r="F203" s="131"/>
      <c r="G203" s="131"/>
      <c r="H203" s="131"/>
      <c r="I203" s="131"/>
      <c r="J203" s="131"/>
      <c r="K203" s="131"/>
      <c r="L203" s="131"/>
      <c r="M203" s="131"/>
      <c r="N203" s="131"/>
      <c r="O203" s="131"/>
      <c r="P203" s="133"/>
      <c r="Q203" s="33">
        <v>604</v>
      </c>
      <c r="R203" s="34">
        <v>8</v>
      </c>
      <c r="S203" s="34">
        <v>1</v>
      </c>
      <c r="T203" s="35" t="s">
        <v>7</v>
      </c>
      <c r="U203" s="36" t="s">
        <v>33</v>
      </c>
      <c r="V203" s="35" t="s">
        <v>10</v>
      </c>
      <c r="W203" s="37" t="s">
        <v>46</v>
      </c>
      <c r="X203" s="38" t="s">
        <v>3</v>
      </c>
      <c r="Y203" s="39"/>
      <c r="Z203" s="40">
        <v>20000</v>
      </c>
      <c r="AA203" s="40"/>
      <c r="AB203" s="40"/>
      <c r="AC203" s="41" t="e">
        <f t="shared" si="24"/>
        <v>#DIV/0!</v>
      </c>
      <c r="AD203" s="40">
        <f t="shared" si="22"/>
        <v>0</v>
      </c>
      <c r="AE203" s="40">
        <f t="shared" si="23"/>
        <v>0</v>
      </c>
      <c r="AF203" s="88" t="e">
        <f t="shared" si="20"/>
        <v>#DIV/0!</v>
      </c>
      <c r="AG203" s="40"/>
      <c r="AH203" s="40"/>
      <c r="AI203" s="91" t="e">
        <f t="shared" si="29"/>
        <v>#DIV/0!</v>
      </c>
    </row>
    <row r="204" spans="1:35" ht="21.75" customHeight="1">
      <c r="A204" s="17"/>
      <c r="B204" s="131" t="s">
        <v>45</v>
      </c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3"/>
      <c r="Q204" s="33">
        <v>604</v>
      </c>
      <c r="R204" s="34">
        <v>8</v>
      </c>
      <c r="S204" s="34">
        <v>1</v>
      </c>
      <c r="T204" s="35" t="s">
        <v>7</v>
      </c>
      <c r="U204" s="36" t="s">
        <v>33</v>
      </c>
      <c r="V204" s="35" t="s">
        <v>5</v>
      </c>
      <c r="W204" s="37" t="s">
        <v>4</v>
      </c>
      <c r="X204" s="44" t="s">
        <v>137</v>
      </c>
      <c r="Y204" s="39"/>
      <c r="Z204" s="40">
        <v>2467433.0299999998</v>
      </c>
      <c r="AA204" s="40">
        <f>AA205+AA206+AA207</f>
        <v>5167879.3100000005</v>
      </c>
      <c r="AB204" s="40">
        <f>AB205+AB206+AB207</f>
        <v>4565982.2699999996</v>
      </c>
      <c r="AC204" s="41">
        <f t="shared" si="24"/>
        <v>88.353113455352712</v>
      </c>
      <c r="AD204" s="40">
        <f t="shared" si="22"/>
        <v>5167879.3100000005</v>
      </c>
      <c r="AE204" s="40">
        <f t="shared" si="23"/>
        <v>4565982.2699999996</v>
      </c>
      <c r="AF204" s="88">
        <f t="shared" si="20"/>
        <v>88.353113455352712</v>
      </c>
      <c r="AG204" s="40">
        <f>AG205+AG206+AG207</f>
        <v>0</v>
      </c>
      <c r="AH204" s="40">
        <f>AH205+AH206+AH207</f>
        <v>0</v>
      </c>
      <c r="AI204" s="91">
        <v>0</v>
      </c>
    </row>
    <row r="205" spans="1:35" ht="21.75" customHeight="1">
      <c r="A205" s="17"/>
      <c r="B205" s="134" t="s">
        <v>17</v>
      </c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  <c r="M205" s="131"/>
      <c r="N205" s="131"/>
      <c r="O205" s="131"/>
      <c r="P205" s="133"/>
      <c r="Q205" s="33">
        <v>604</v>
      </c>
      <c r="R205" s="34">
        <v>8</v>
      </c>
      <c r="S205" s="34">
        <v>1</v>
      </c>
      <c r="T205" s="35" t="s">
        <v>7</v>
      </c>
      <c r="U205" s="36" t="s">
        <v>33</v>
      </c>
      <c r="V205" s="35">
        <v>1</v>
      </c>
      <c r="W205" s="37" t="s">
        <v>4</v>
      </c>
      <c r="X205" s="38" t="s">
        <v>16</v>
      </c>
      <c r="Y205" s="39"/>
      <c r="Z205" s="40">
        <v>34386.639999999999</v>
      </c>
      <c r="AA205" s="40">
        <v>49640</v>
      </c>
      <c r="AB205" s="40">
        <v>49640</v>
      </c>
      <c r="AC205" s="41">
        <f t="shared" si="24"/>
        <v>100</v>
      </c>
      <c r="AD205" s="40">
        <f t="shared" si="22"/>
        <v>49640</v>
      </c>
      <c r="AE205" s="40">
        <f t="shared" si="23"/>
        <v>49640</v>
      </c>
      <c r="AF205" s="88">
        <f t="shared" si="20"/>
        <v>100</v>
      </c>
      <c r="AG205" s="40">
        <v>0</v>
      </c>
      <c r="AH205" s="40">
        <v>0</v>
      </c>
      <c r="AI205" s="91">
        <v>0</v>
      </c>
    </row>
    <row r="206" spans="1:35" ht="12.75" customHeight="1">
      <c r="A206" s="17"/>
      <c r="B206" s="131" t="s">
        <v>15</v>
      </c>
      <c r="C206" s="131"/>
      <c r="D206" s="131"/>
      <c r="E206" s="131"/>
      <c r="F206" s="131"/>
      <c r="G206" s="131"/>
      <c r="H206" s="131"/>
      <c r="I206" s="131"/>
      <c r="J206" s="131"/>
      <c r="K206" s="131"/>
      <c r="L206" s="131"/>
      <c r="M206" s="131"/>
      <c r="N206" s="131"/>
      <c r="O206" s="131"/>
      <c r="P206" s="133"/>
      <c r="Q206" s="33">
        <v>604</v>
      </c>
      <c r="R206" s="34">
        <v>8</v>
      </c>
      <c r="S206" s="34">
        <v>1</v>
      </c>
      <c r="T206" s="35" t="s">
        <v>7</v>
      </c>
      <c r="U206" s="36" t="s">
        <v>33</v>
      </c>
      <c r="V206" s="35">
        <v>1</v>
      </c>
      <c r="W206" s="37" t="s">
        <v>4</v>
      </c>
      <c r="X206" s="38" t="s">
        <v>3</v>
      </c>
      <c r="Y206" s="39"/>
      <c r="Z206" s="40">
        <v>919748.35</v>
      </c>
      <c r="AA206" s="40">
        <v>1080113.3799999999</v>
      </c>
      <c r="AB206" s="40">
        <v>1077255.29</v>
      </c>
      <c r="AC206" s="41">
        <f t="shared" si="24"/>
        <v>99.735389816206165</v>
      </c>
      <c r="AD206" s="40">
        <f t="shared" si="22"/>
        <v>1080113.3799999999</v>
      </c>
      <c r="AE206" s="40">
        <f t="shared" si="23"/>
        <v>1077255.29</v>
      </c>
      <c r="AF206" s="88">
        <f t="shared" si="20"/>
        <v>99.735389816206165</v>
      </c>
      <c r="AG206" s="40">
        <v>0</v>
      </c>
      <c r="AH206" s="40">
        <v>0</v>
      </c>
      <c r="AI206" s="91">
        <v>0</v>
      </c>
    </row>
    <row r="207" spans="1:35" ht="12.75" customHeight="1">
      <c r="A207" s="17"/>
      <c r="B207" s="131" t="s">
        <v>14</v>
      </c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  <c r="N207" s="131"/>
      <c r="O207" s="131"/>
      <c r="P207" s="133"/>
      <c r="Q207" s="33">
        <v>604</v>
      </c>
      <c r="R207" s="34">
        <v>8</v>
      </c>
      <c r="S207" s="34">
        <v>1</v>
      </c>
      <c r="T207" s="35" t="s">
        <v>7</v>
      </c>
      <c r="U207" s="36" t="s">
        <v>33</v>
      </c>
      <c r="V207" s="35">
        <v>1</v>
      </c>
      <c r="W207" s="37" t="s">
        <v>4</v>
      </c>
      <c r="X207" s="38" t="s">
        <v>13</v>
      </c>
      <c r="Y207" s="39"/>
      <c r="Z207" s="40">
        <v>1512983.73</v>
      </c>
      <c r="AA207" s="40">
        <v>4038125.93</v>
      </c>
      <c r="AB207" s="40">
        <v>3439086.98</v>
      </c>
      <c r="AC207" s="41">
        <f t="shared" si="24"/>
        <v>85.165421772767743</v>
      </c>
      <c r="AD207" s="40">
        <f t="shared" si="22"/>
        <v>4038125.93</v>
      </c>
      <c r="AE207" s="40">
        <f t="shared" si="23"/>
        <v>3439086.98</v>
      </c>
      <c r="AF207" s="88">
        <f t="shared" si="20"/>
        <v>85.165421772767743</v>
      </c>
      <c r="AG207" s="40">
        <v>0</v>
      </c>
      <c r="AH207" s="40">
        <v>0</v>
      </c>
      <c r="AI207" s="91">
        <v>0</v>
      </c>
    </row>
    <row r="208" spans="1:35" ht="12.75" customHeight="1">
      <c r="A208" s="17"/>
      <c r="B208" s="131" t="s">
        <v>12</v>
      </c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  <c r="P208" s="133"/>
      <c r="Q208" s="33">
        <v>604</v>
      </c>
      <c r="R208" s="34">
        <v>8</v>
      </c>
      <c r="S208" s="34">
        <v>1</v>
      </c>
      <c r="T208" s="35" t="s">
        <v>7</v>
      </c>
      <c r="U208" s="36" t="s">
        <v>33</v>
      </c>
      <c r="V208" s="35">
        <v>1</v>
      </c>
      <c r="W208" s="37" t="s">
        <v>4</v>
      </c>
      <c r="X208" s="38" t="s">
        <v>8</v>
      </c>
      <c r="Y208" s="39"/>
      <c r="Z208" s="40">
        <v>314.31</v>
      </c>
      <c r="AA208" s="40"/>
      <c r="AB208" s="40"/>
      <c r="AC208" s="41">
        <v>0</v>
      </c>
      <c r="AD208" s="40">
        <f t="shared" si="22"/>
        <v>0</v>
      </c>
      <c r="AE208" s="40">
        <f t="shared" si="23"/>
        <v>0</v>
      </c>
      <c r="AF208" s="88">
        <v>0</v>
      </c>
      <c r="AG208" s="40"/>
      <c r="AH208" s="40"/>
      <c r="AI208" s="91">
        <v>0</v>
      </c>
    </row>
    <row r="209" spans="1:35" ht="12.75" customHeight="1">
      <c r="A209" s="17"/>
      <c r="B209" s="131" t="s">
        <v>44</v>
      </c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  <c r="P209" s="133"/>
      <c r="Q209" s="33">
        <v>604</v>
      </c>
      <c r="R209" s="34">
        <v>10</v>
      </c>
      <c r="S209" s="34">
        <v>-1</v>
      </c>
      <c r="T209" s="35" t="s">
        <v>2</v>
      </c>
      <c r="U209" s="36" t="s">
        <v>2</v>
      </c>
      <c r="V209" s="35" t="s">
        <v>2</v>
      </c>
      <c r="W209" s="37" t="s">
        <v>2</v>
      </c>
      <c r="X209" s="38">
        <v>-1</v>
      </c>
      <c r="Y209" s="39"/>
      <c r="Z209" s="40">
        <v>69000</v>
      </c>
      <c r="AA209" s="40">
        <f>AA210</f>
        <v>69000</v>
      </c>
      <c r="AB209" s="40">
        <f>AB210</f>
        <v>69000</v>
      </c>
      <c r="AC209" s="41">
        <f t="shared" si="24"/>
        <v>100</v>
      </c>
      <c r="AD209" s="40">
        <f t="shared" si="22"/>
        <v>69000</v>
      </c>
      <c r="AE209" s="40">
        <f t="shared" si="23"/>
        <v>69000</v>
      </c>
      <c r="AF209" s="88">
        <f t="shared" si="20"/>
        <v>100</v>
      </c>
      <c r="AG209" s="40">
        <f>AG210</f>
        <v>0</v>
      </c>
      <c r="AH209" s="40">
        <f>AH210</f>
        <v>0</v>
      </c>
      <c r="AI209" s="91">
        <v>0</v>
      </c>
    </row>
    <row r="210" spans="1:35" ht="12.75" customHeight="1">
      <c r="A210" s="17"/>
      <c r="B210" s="131" t="s">
        <v>43</v>
      </c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  <c r="M210" s="131"/>
      <c r="N210" s="131"/>
      <c r="O210" s="131"/>
      <c r="P210" s="133"/>
      <c r="Q210" s="33">
        <v>604</v>
      </c>
      <c r="R210" s="34">
        <v>10</v>
      </c>
      <c r="S210" s="34">
        <v>3</v>
      </c>
      <c r="T210" s="35" t="s">
        <v>2</v>
      </c>
      <c r="U210" s="36" t="s">
        <v>2</v>
      </c>
      <c r="V210" s="35" t="s">
        <v>2</v>
      </c>
      <c r="W210" s="37" t="s">
        <v>2</v>
      </c>
      <c r="X210" s="38">
        <v>-1</v>
      </c>
      <c r="Y210" s="39"/>
      <c r="Z210" s="40">
        <v>69000</v>
      </c>
      <c r="AA210" s="40">
        <f>AA211</f>
        <v>69000</v>
      </c>
      <c r="AB210" s="40">
        <f>AB211</f>
        <v>69000</v>
      </c>
      <c r="AC210" s="41">
        <f t="shared" si="24"/>
        <v>100</v>
      </c>
      <c r="AD210" s="40">
        <f t="shared" si="22"/>
        <v>69000</v>
      </c>
      <c r="AE210" s="40">
        <f t="shared" si="23"/>
        <v>69000</v>
      </c>
      <c r="AF210" s="88">
        <f t="shared" si="20"/>
        <v>100</v>
      </c>
      <c r="AG210" s="40">
        <f>AG211</f>
        <v>0</v>
      </c>
      <c r="AH210" s="40">
        <f>AH211</f>
        <v>0</v>
      </c>
      <c r="AI210" s="91">
        <v>0</v>
      </c>
    </row>
    <row r="211" spans="1:35" ht="69.75" customHeight="1">
      <c r="A211" s="17"/>
      <c r="B211" s="134" t="s">
        <v>153</v>
      </c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  <c r="N211" s="131"/>
      <c r="O211" s="131"/>
      <c r="P211" s="133"/>
      <c r="Q211" s="33">
        <v>604</v>
      </c>
      <c r="R211" s="34">
        <v>10</v>
      </c>
      <c r="S211" s="34">
        <v>3</v>
      </c>
      <c r="T211" s="35" t="s">
        <v>7</v>
      </c>
      <c r="U211" s="36">
        <v>0</v>
      </c>
      <c r="V211" s="35">
        <v>0</v>
      </c>
      <c r="W211" s="37">
        <v>0</v>
      </c>
      <c r="X211" s="38">
        <v>-1</v>
      </c>
      <c r="Y211" s="39"/>
      <c r="Z211" s="40">
        <v>69000</v>
      </c>
      <c r="AA211" s="40">
        <f>AA212+AA216</f>
        <v>69000</v>
      </c>
      <c r="AB211" s="40">
        <f>AB212+AB216</f>
        <v>69000</v>
      </c>
      <c r="AC211" s="41">
        <f t="shared" si="24"/>
        <v>100</v>
      </c>
      <c r="AD211" s="40">
        <f t="shared" si="22"/>
        <v>69000</v>
      </c>
      <c r="AE211" s="40">
        <f t="shared" si="23"/>
        <v>69000</v>
      </c>
      <c r="AF211" s="88">
        <f t="shared" si="20"/>
        <v>100</v>
      </c>
      <c r="AG211" s="40">
        <f>AG212+AG216</f>
        <v>0</v>
      </c>
      <c r="AH211" s="40">
        <f>AH212+AH216</f>
        <v>0</v>
      </c>
      <c r="AI211" s="91">
        <v>0</v>
      </c>
    </row>
    <row r="212" spans="1:35" ht="61.5" customHeight="1">
      <c r="A212" s="17"/>
      <c r="B212" s="134" t="s">
        <v>165</v>
      </c>
      <c r="C212" s="131"/>
      <c r="D212" s="131"/>
      <c r="E212" s="131"/>
      <c r="F212" s="131"/>
      <c r="G212" s="131"/>
      <c r="H212" s="131"/>
      <c r="I212" s="131"/>
      <c r="J212" s="131"/>
      <c r="K212" s="131"/>
      <c r="L212" s="131"/>
      <c r="M212" s="131"/>
      <c r="N212" s="131"/>
      <c r="O212" s="131"/>
      <c r="P212" s="133"/>
      <c r="Q212" s="33">
        <v>604</v>
      </c>
      <c r="R212" s="34">
        <v>10</v>
      </c>
      <c r="S212" s="34">
        <v>3</v>
      </c>
      <c r="T212" s="35" t="s">
        <v>7</v>
      </c>
      <c r="U212" s="36" t="s">
        <v>33</v>
      </c>
      <c r="V212" s="35">
        <v>0</v>
      </c>
      <c r="W212" s="37">
        <v>0</v>
      </c>
      <c r="X212" s="38">
        <v>-1</v>
      </c>
      <c r="Y212" s="39"/>
      <c r="Z212" s="40">
        <v>69000</v>
      </c>
      <c r="AA212" s="40">
        <f t="shared" ref="AA212:AH214" si="30">AA213</f>
        <v>69000</v>
      </c>
      <c r="AB212" s="40">
        <f t="shared" si="30"/>
        <v>69000</v>
      </c>
      <c r="AC212" s="41">
        <f t="shared" si="24"/>
        <v>100</v>
      </c>
      <c r="AD212" s="40">
        <f t="shared" si="22"/>
        <v>69000</v>
      </c>
      <c r="AE212" s="40">
        <f t="shared" si="23"/>
        <v>69000</v>
      </c>
      <c r="AF212" s="88">
        <f t="shared" si="20"/>
        <v>100</v>
      </c>
      <c r="AG212" s="40">
        <f t="shared" si="30"/>
        <v>0</v>
      </c>
      <c r="AH212" s="40">
        <f t="shared" si="30"/>
        <v>0</v>
      </c>
      <c r="AI212" s="91">
        <v>0</v>
      </c>
    </row>
    <row r="213" spans="1:35" ht="21.75" customHeight="1">
      <c r="A213" s="17"/>
      <c r="B213" s="131" t="s">
        <v>42</v>
      </c>
      <c r="C213" s="131"/>
      <c r="D213" s="131"/>
      <c r="E213" s="131"/>
      <c r="F213" s="131"/>
      <c r="G213" s="131"/>
      <c r="H213" s="131"/>
      <c r="I213" s="131"/>
      <c r="J213" s="131"/>
      <c r="K213" s="131"/>
      <c r="L213" s="131"/>
      <c r="M213" s="131"/>
      <c r="N213" s="131"/>
      <c r="O213" s="131"/>
      <c r="P213" s="133"/>
      <c r="Q213" s="33">
        <v>604</v>
      </c>
      <c r="R213" s="34">
        <v>10</v>
      </c>
      <c r="S213" s="34">
        <v>3</v>
      </c>
      <c r="T213" s="35" t="s">
        <v>7</v>
      </c>
      <c r="U213" s="36" t="s">
        <v>33</v>
      </c>
      <c r="V213" s="35" t="s">
        <v>7</v>
      </c>
      <c r="W213" s="37">
        <v>0</v>
      </c>
      <c r="X213" s="38">
        <v>-1</v>
      </c>
      <c r="Y213" s="39"/>
      <c r="Z213" s="40">
        <v>69000</v>
      </c>
      <c r="AA213" s="40">
        <f t="shared" si="30"/>
        <v>69000</v>
      </c>
      <c r="AB213" s="40">
        <f t="shared" si="30"/>
        <v>69000</v>
      </c>
      <c r="AC213" s="41">
        <f t="shared" si="24"/>
        <v>100</v>
      </c>
      <c r="AD213" s="40">
        <f t="shared" si="22"/>
        <v>69000</v>
      </c>
      <c r="AE213" s="40">
        <f t="shared" si="23"/>
        <v>69000</v>
      </c>
      <c r="AF213" s="88">
        <f t="shared" si="20"/>
        <v>100</v>
      </c>
      <c r="AG213" s="40">
        <f t="shared" si="30"/>
        <v>0</v>
      </c>
      <c r="AH213" s="40">
        <f t="shared" si="30"/>
        <v>0</v>
      </c>
      <c r="AI213" s="91">
        <v>0</v>
      </c>
    </row>
    <row r="214" spans="1:35" ht="23.25" customHeight="1">
      <c r="A214" s="17"/>
      <c r="B214" s="131" t="s">
        <v>41</v>
      </c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  <c r="N214" s="131"/>
      <c r="O214" s="131"/>
      <c r="P214" s="133"/>
      <c r="Q214" s="33">
        <v>604</v>
      </c>
      <c r="R214" s="34">
        <v>10</v>
      </c>
      <c r="S214" s="34">
        <v>3</v>
      </c>
      <c r="T214" s="35" t="s">
        <v>7</v>
      </c>
      <c r="U214" s="36" t="s">
        <v>33</v>
      </c>
      <c r="V214" s="35" t="s">
        <v>7</v>
      </c>
      <c r="W214" s="37" t="s">
        <v>23</v>
      </c>
      <c r="X214" s="38">
        <v>-1</v>
      </c>
      <c r="Y214" s="39"/>
      <c r="Z214" s="40">
        <v>69000</v>
      </c>
      <c r="AA214" s="40">
        <f t="shared" si="30"/>
        <v>69000</v>
      </c>
      <c r="AB214" s="40">
        <f t="shared" si="30"/>
        <v>69000</v>
      </c>
      <c r="AC214" s="41">
        <f t="shared" si="24"/>
        <v>100</v>
      </c>
      <c r="AD214" s="40">
        <f t="shared" si="22"/>
        <v>69000</v>
      </c>
      <c r="AE214" s="40">
        <f t="shared" si="23"/>
        <v>69000</v>
      </c>
      <c r="AF214" s="88">
        <f t="shared" si="20"/>
        <v>100</v>
      </c>
      <c r="AG214" s="40">
        <f t="shared" si="30"/>
        <v>0</v>
      </c>
      <c r="AH214" s="40">
        <f t="shared" si="30"/>
        <v>0</v>
      </c>
      <c r="AI214" s="91">
        <v>0</v>
      </c>
    </row>
    <row r="215" spans="1:35" ht="39" customHeight="1">
      <c r="A215" s="17"/>
      <c r="B215" s="131" t="s">
        <v>40</v>
      </c>
      <c r="C215" s="131"/>
      <c r="D215" s="131"/>
      <c r="E215" s="131"/>
      <c r="F215" s="131"/>
      <c r="G215" s="131"/>
      <c r="H215" s="131"/>
      <c r="I215" s="131"/>
      <c r="J215" s="131"/>
      <c r="K215" s="131"/>
      <c r="L215" s="131"/>
      <c r="M215" s="131"/>
      <c r="N215" s="131"/>
      <c r="O215" s="131"/>
      <c r="P215" s="133"/>
      <c r="Q215" s="33">
        <v>604</v>
      </c>
      <c r="R215" s="34">
        <v>10</v>
      </c>
      <c r="S215" s="34">
        <v>3</v>
      </c>
      <c r="T215" s="35" t="s">
        <v>7</v>
      </c>
      <c r="U215" s="36" t="s">
        <v>33</v>
      </c>
      <c r="V215" s="35">
        <v>4</v>
      </c>
      <c r="W215" s="37" t="s">
        <v>23</v>
      </c>
      <c r="X215" s="38" t="s">
        <v>39</v>
      </c>
      <c r="Y215" s="39"/>
      <c r="Z215" s="40">
        <v>69000</v>
      </c>
      <c r="AA215" s="40">
        <v>69000</v>
      </c>
      <c r="AB215" s="40">
        <v>69000</v>
      </c>
      <c r="AC215" s="41">
        <f t="shared" si="24"/>
        <v>100</v>
      </c>
      <c r="AD215" s="40">
        <f t="shared" si="22"/>
        <v>69000</v>
      </c>
      <c r="AE215" s="40">
        <f t="shared" si="23"/>
        <v>69000</v>
      </c>
      <c r="AF215" s="88">
        <f t="shared" ref="AF215:AF253" si="31">AE215/AD215*100</f>
        <v>100</v>
      </c>
      <c r="AG215" s="40">
        <v>0</v>
      </c>
      <c r="AH215" s="40">
        <v>0</v>
      </c>
      <c r="AI215" s="91">
        <v>0</v>
      </c>
    </row>
    <row r="216" spans="1:35" ht="32.25" hidden="1" customHeight="1">
      <c r="A216" s="17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3" t="s">
        <v>153</v>
      </c>
      <c r="Q216" s="33">
        <v>604</v>
      </c>
      <c r="R216" s="34">
        <v>10</v>
      </c>
      <c r="S216" s="34">
        <v>6</v>
      </c>
      <c r="T216" s="35" t="s">
        <v>7</v>
      </c>
      <c r="U216" s="36">
        <v>0</v>
      </c>
      <c r="V216" s="35">
        <v>0</v>
      </c>
      <c r="W216" s="37">
        <v>0</v>
      </c>
      <c r="X216" s="38">
        <v>-1</v>
      </c>
      <c r="Y216" s="39"/>
      <c r="Z216" s="40"/>
      <c r="AA216" s="40">
        <f t="shared" ref="AA216:AH220" si="32">AA217</f>
        <v>0</v>
      </c>
      <c r="AB216" s="40">
        <f t="shared" si="32"/>
        <v>0</v>
      </c>
      <c r="AC216" s="41">
        <v>0</v>
      </c>
      <c r="AD216" s="40">
        <f t="shared" si="22"/>
        <v>0</v>
      </c>
      <c r="AE216" s="40">
        <f t="shared" si="23"/>
        <v>0</v>
      </c>
      <c r="AF216" s="88">
        <v>0</v>
      </c>
      <c r="AG216" s="40">
        <f t="shared" si="32"/>
        <v>0</v>
      </c>
      <c r="AH216" s="40">
        <f t="shared" si="32"/>
        <v>0</v>
      </c>
      <c r="AI216" s="91">
        <v>0</v>
      </c>
    </row>
    <row r="217" spans="1:35" ht="32.25" hidden="1" customHeight="1">
      <c r="A217" s="17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3" t="s">
        <v>141</v>
      </c>
      <c r="Q217" s="33">
        <v>604</v>
      </c>
      <c r="R217" s="34">
        <v>10</v>
      </c>
      <c r="S217" s="34">
        <v>6</v>
      </c>
      <c r="T217" s="35" t="s">
        <v>7</v>
      </c>
      <c r="U217" s="36">
        <v>1</v>
      </c>
      <c r="V217" s="35">
        <v>0</v>
      </c>
      <c r="W217" s="37">
        <v>0</v>
      </c>
      <c r="X217" s="38"/>
      <c r="Y217" s="39"/>
      <c r="Z217" s="40"/>
      <c r="AA217" s="40">
        <f t="shared" si="32"/>
        <v>0</v>
      </c>
      <c r="AB217" s="40">
        <f t="shared" si="32"/>
        <v>0</v>
      </c>
      <c r="AC217" s="41">
        <v>0</v>
      </c>
      <c r="AD217" s="40">
        <f t="shared" si="22"/>
        <v>0</v>
      </c>
      <c r="AE217" s="40">
        <f t="shared" si="23"/>
        <v>0</v>
      </c>
      <c r="AF217" s="88">
        <v>0</v>
      </c>
      <c r="AG217" s="40">
        <f t="shared" si="32"/>
        <v>0</v>
      </c>
      <c r="AH217" s="40">
        <f t="shared" si="32"/>
        <v>0</v>
      </c>
      <c r="AI217" s="91">
        <v>0</v>
      </c>
    </row>
    <row r="218" spans="1:35" ht="26.25" hidden="1" customHeight="1">
      <c r="A218" s="17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3" t="s">
        <v>29</v>
      </c>
      <c r="Q218" s="33">
        <v>604</v>
      </c>
      <c r="R218" s="34">
        <v>10</v>
      </c>
      <c r="S218" s="34">
        <v>6</v>
      </c>
      <c r="T218" s="35" t="s">
        <v>7</v>
      </c>
      <c r="U218" s="36">
        <v>1</v>
      </c>
      <c r="V218" s="35">
        <v>1</v>
      </c>
      <c r="W218" s="37">
        <v>0</v>
      </c>
      <c r="X218" s="38"/>
      <c r="Y218" s="39"/>
      <c r="Z218" s="40"/>
      <c r="AA218" s="40">
        <f t="shared" si="32"/>
        <v>0</v>
      </c>
      <c r="AB218" s="40">
        <f t="shared" si="32"/>
        <v>0</v>
      </c>
      <c r="AC218" s="41">
        <v>0</v>
      </c>
      <c r="AD218" s="40">
        <f t="shared" si="22"/>
        <v>0</v>
      </c>
      <c r="AE218" s="40">
        <f t="shared" si="23"/>
        <v>0</v>
      </c>
      <c r="AF218" s="88">
        <v>0</v>
      </c>
      <c r="AG218" s="40">
        <f t="shared" si="32"/>
        <v>0</v>
      </c>
      <c r="AH218" s="40">
        <f t="shared" si="32"/>
        <v>0</v>
      </c>
      <c r="AI218" s="91">
        <v>0</v>
      </c>
    </row>
    <row r="219" spans="1:35" ht="32.25" hidden="1" customHeight="1">
      <c r="A219" s="17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3" t="s">
        <v>162</v>
      </c>
      <c r="Q219" s="33">
        <v>604</v>
      </c>
      <c r="R219" s="34">
        <v>10</v>
      </c>
      <c r="S219" s="34">
        <v>6</v>
      </c>
      <c r="T219" s="35" t="s">
        <v>7</v>
      </c>
      <c r="U219" s="36">
        <v>1</v>
      </c>
      <c r="V219" s="35">
        <v>1</v>
      </c>
      <c r="W219" s="37">
        <v>70510</v>
      </c>
      <c r="X219" s="44" t="s">
        <v>137</v>
      </c>
      <c r="Y219" s="39"/>
      <c r="Z219" s="40"/>
      <c r="AA219" s="40">
        <f t="shared" si="32"/>
        <v>0</v>
      </c>
      <c r="AB219" s="40">
        <f t="shared" si="32"/>
        <v>0</v>
      </c>
      <c r="AC219" s="41">
        <v>0</v>
      </c>
      <c r="AD219" s="40">
        <f t="shared" si="22"/>
        <v>0</v>
      </c>
      <c r="AE219" s="40">
        <f t="shared" si="23"/>
        <v>0</v>
      </c>
      <c r="AF219" s="88">
        <v>0</v>
      </c>
      <c r="AG219" s="40">
        <f t="shared" si="32"/>
        <v>0</v>
      </c>
      <c r="AH219" s="40">
        <f t="shared" si="32"/>
        <v>0</v>
      </c>
      <c r="AI219" s="91">
        <v>0</v>
      </c>
    </row>
    <row r="220" spans="1:35" ht="13.5" hidden="1" customHeight="1">
      <c r="A220" s="17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3" t="s">
        <v>163</v>
      </c>
      <c r="Q220" s="33">
        <v>604</v>
      </c>
      <c r="R220" s="34">
        <v>10</v>
      </c>
      <c r="S220" s="34">
        <v>6</v>
      </c>
      <c r="T220" s="35" t="s">
        <v>7</v>
      </c>
      <c r="U220" s="36">
        <v>1</v>
      </c>
      <c r="V220" s="35">
        <v>1</v>
      </c>
      <c r="W220" s="37">
        <v>70510</v>
      </c>
      <c r="X220" s="38">
        <v>800</v>
      </c>
      <c r="Y220" s="39"/>
      <c r="Z220" s="40"/>
      <c r="AA220" s="40">
        <f t="shared" si="32"/>
        <v>0</v>
      </c>
      <c r="AB220" s="40">
        <f t="shared" si="32"/>
        <v>0</v>
      </c>
      <c r="AC220" s="41">
        <v>0</v>
      </c>
      <c r="AD220" s="40">
        <f t="shared" si="22"/>
        <v>0</v>
      </c>
      <c r="AE220" s="40">
        <f t="shared" si="23"/>
        <v>0</v>
      </c>
      <c r="AF220" s="88">
        <v>0</v>
      </c>
      <c r="AG220" s="40">
        <f t="shared" si="32"/>
        <v>0</v>
      </c>
      <c r="AH220" s="40">
        <f t="shared" si="32"/>
        <v>0</v>
      </c>
      <c r="AI220" s="91">
        <v>0</v>
      </c>
    </row>
    <row r="221" spans="1:35" ht="46.5" hidden="1" customHeight="1">
      <c r="A221" s="17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3" t="s">
        <v>164</v>
      </c>
      <c r="Q221" s="33">
        <v>604</v>
      </c>
      <c r="R221" s="34">
        <v>10</v>
      </c>
      <c r="S221" s="34">
        <v>6</v>
      </c>
      <c r="T221" s="35" t="s">
        <v>7</v>
      </c>
      <c r="U221" s="36">
        <v>1</v>
      </c>
      <c r="V221" s="35">
        <v>1</v>
      </c>
      <c r="W221" s="37">
        <v>70510</v>
      </c>
      <c r="X221" s="38">
        <v>810</v>
      </c>
      <c r="Y221" s="39"/>
      <c r="Z221" s="40"/>
      <c r="AA221" s="40">
        <v>0</v>
      </c>
      <c r="AB221" s="40">
        <v>0</v>
      </c>
      <c r="AC221" s="41">
        <v>0</v>
      </c>
      <c r="AD221" s="40">
        <f t="shared" si="22"/>
        <v>0</v>
      </c>
      <c r="AE221" s="40">
        <f t="shared" si="23"/>
        <v>0</v>
      </c>
      <c r="AF221" s="88">
        <v>0</v>
      </c>
      <c r="AG221" s="40">
        <v>0</v>
      </c>
      <c r="AH221" s="40">
        <v>0</v>
      </c>
      <c r="AI221" s="91">
        <v>0</v>
      </c>
    </row>
    <row r="222" spans="1:35" ht="12.75" customHeight="1">
      <c r="A222" s="17"/>
      <c r="B222" s="131" t="s">
        <v>38</v>
      </c>
      <c r="C222" s="131"/>
      <c r="D222" s="131"/>
      <c r="E222" s="131"/>
      <c r="F222" s="131"/>
      <c r="G222" s="131"/>
      <c r="H222" s="131"/>
      <c r="I222" s="131"/>
      <c r="J222" s="131"/>
      <c r="K222" s="131"/>
      <c r="L222" s="131"/>
      <c r="M222" s="131"/>
      <c r="N222" s="131"/>
      <c r="O222" s="131"/>
      <c r="P222" s="133"/>
      <c r="Q222" s="33">
        <v>604</v>
      </c>
      <c r="R222" s="34">
        <v>11</v>
      </c>
      <c r="S222" s="34">
        <v>-1</v>
      </c>
      <c r="T222" s="35" t="s">
        <v>2</v>
      </c>
      <c r="U222" s="36" t="s">
        <v>2</v>
      </c>
      <c r="V222" s="35" t="s">
        <v>2</v>
      </c>
      <c r="W222" s="37" t="s">
        <v>2</v>
      </c>
      <c r="X222" s="38">
        <v>-1</v>
      </c>
      <c r="Y222" s="39"/>
      <c r="Z222" s="40">
        <v>252307.21</v>
      </c>
      <c r="AA222" s="40">
        <f t="shared" ref="AA222:AH225" si="33">AA223</f>
        <v>283438.52</v>
      </c>
      <c r="AB222" s="40">
        <f t="shared" si="33"/>
        <v>283438.52</v>
      </c>
      <c r="AC222" s="41">
        <f t="shared" si="24"/>
        <v>100</v>
      </c>
      <c r="AD222" s="40">
        <f t="shared" si="22"/>
        <v>283438.52</v>
      </c>
      <c r="AE222" s="40">
        <f t="shared" si="23"/>
        <v>283438.52</v>
      </c>
      <c r="AF222" s="88">
        <f t="shared" si="31"/>
        <v>100</v>
      </c>
      <c r="AG222" s="40">
        <f t="shared" si="33"/>
        <v>0</v>
      </c>
      <c r="AH222" s="40">
        <f t="shared" si="33"/>
        <v>0</v>
      </c>
      <c r="AI222" s="91" t="e">
        <f t="shared" ref="AI222:AI253" si="34">AH222/AG222*100</f>
        <v>#DIV/0!</v>
      </c>
    </row>
    <row r="223" spans="1:35" ht="12.75" customHeight="1">
      <c r="A223" s="17"/>
      <c r="B223" s="131" t="s">
        <v>37</v>
      </c>
      <c r="C223" s="131"/>
      <c r="D223" s="131"/>
      <c r="E223" s="131"/>
      <c r="F223" s="131"/>
      <c r="G223" s="131"/>
      <c r="H223" s="131"/>
      <c r="I223" s="131"/>
      <c r="J223" s="131"/>
      <c r="K223" s="131"/>
      <c r="L223" s="131"/>
      <c r="M223" s="131"/>
      <c r="N223" s="131"/>
      <c r="O223" s="131"/>
      <c r="P223" s="133"/>
      <c r="Q223" s="33">
        <v>604</v>
      </c>
      <c r="R223" s="34">
        <v>11</v>
      </c>
      <c r="S223" s="34">
        <v>1</v>
      </c>
      <c r="T223" s="35" t="s">
        <v>2</v>
      </c>
      <c r="U223" s="36" t="s">
        <v>2</v>
      </c>
      <c r="V223" s="35" t="s">
        <v>2</v>
      </c>
      <c r="W223" s="37" t="s">
        <v>2</v>
      </c>
      <c r="X223" s="38">
        <v>-1</v>
      </c>
      <c r="Y223" s="39"/>
      <c r="Z223" s="40">
        <v>252307.21</v>
      </c>
      <c r="AA223" s="40">
        <f t="shared" si="33"/>
        <v>283438.52</v>
      </c>
      <c r="AB223" s="40">
        <f t="shared" si="33"/>
        <v>283438.52</v>
      </c>
      <c r="AC223" s="41">
        <f t="shared" si="24"/>
        <v>100</v>
      </c>
      <c r="AD223" s="40">
        <f t="shared" si="22"/>
        <v>283438.52</v>
      </c>
      <c r="AE223" s="40">
        <f t="shared" si="23"/>
        <v>283438.52</v>
      </c>
      <c r="AF223" s="88">
        <f t="shared" si="31"/>
        <v>100</v>
      </c>
      <c r="AG223" s="40">
        <f t="shared" si="33"/>
        <v>0</v>
      </c>
      <c r="AH223" s="40">
        <f t="shared" si="33"/>
        <v>0</v>
      </c>
      <c r="AI223" s="91" t="e">
        <f t="shared" si="34"/>
        <v>#DIV/0!</v>
      </c>
    </row>
    <row r="224" spans="1:35" ht="72" customHeight="1">
      <c r="A224" s="17"/>
      <c r="B224" s="131" t="s">
        <v>153</v>
      </c>
      <c r="C224" s="131"/>
      <c r="D224" s="131"/>
      <c r="E224" s="131"/>
      <c r="F224" s="131"/>
      <c r="G224" s="131"/>
      <c r="H224" s="131"/>
      <c r="I224" s="131"/>
      <c r="J224" s="131"/>
      <c r="K224" s="131"/>
      <c r="L224" s="131"/>
      <c r="M224" s="131"/>
      <c r="N224" s="131"/>
      <c r="O224" s="131"/>
      <c r="P224" s="133"/>
      <c r="Q224" s="33">
        <v>604</v>
      </c>
      <c r="R224" s="34">
        <v>11</v>
      </c>
      <c r="S224" s="34">
        <v>1</v>
      </c>
      <c r="T224" s="35" t="s">
        <v>7</v>
      </c>
      <c r="U224" s="36">
        <v>0</v>
      </c>
      <c r="V224" s="35">
        <v>0</v>
      </c>
      <c r="W224" s="37">
        <v>0</v>
      </c>
      <c r="X224" s="38">
        <v>-1</v>
      </c>
      <c r="Y224" s="39"/>
      <c r="Z224" s="40">
        <v>252307.21</v>
      </c>
      <c r="AA224" s="40">
        <f t="shared" si="33"/>
        <v>283438.52</v>
      </c>
      <c r="AB224" s="40">
        <f t="shared" si="33"/>
        <v>283438.52</v>
      </c>
      <c r="AC224" s="41">
        <f t="shared" si="24"/>
        <v>100</v>
      </c>
      <c r="AD224" s="40">
        <f t="shared" si="22"/>
        <v>283438.52</v>
      </c>
      <c r="AE224" s="40">
        <f t="shared" si="23"/>
        <v>283438.52</v>
      </c>
      <c r="AF224" s="88">
        <f t="shared" si="31"/>
        <v>100</v>
      </c>
      <c r="AG224" s="40">
        <f t="shared" si="33"/>
        <v>0</v>
      </c>
      <c r="AH224" s="40">
        <f t="shared" si="33"/>
        <v>0</v>
      </c>
      <c r="AI224" s="91" t="e">
        <f t="shared" si="34"/>
        <v>#DIV/0!</v>
      </c>
    </row>
    <row r="225" spans="1:35" ht="61.5" customHeight="1">
      <c r="A225" s="17"/>
      <c r="B225" s="131" t="s">
        <v>165</v>
      </c>
      <c r="C225" s="131"/>
      <c r="D225" s="131"/>
      <c r="E225" s="131"/>
      <c r="F225" s="131"/>
      <c r="G225" s="131"/>
      <c r="H225" s="131"/>
      <c r="I225" s="131"/>
      <c r="J225" s="131"/>
      <c r="K225" s="131"/>
      <c r="L225" s="131"/>
      <c r="M225" s="131"/>
      <c r="N225" s="131"/>
      <c r="O225" s="131"/>
      <c r="P225" s="133"/>
      <c r="Q225" s="33">
        <v>604</v>
      </c>
      <c r="R225" s="34">
        <v>11</v>
      </c>
      <c r="S225" s="34">
        <v>1</v>
      </c>
      <c r="T225" s="35" t="s">
        <v>7</v>
      </c>
      <c r="U225" s="36" t="s">
        <v>33</v>
      </c>
      <c r="V225" s="35">
        <v>0</v>
      </c>
      <c r="W225" s="37">
        <v>0</v>
      </c>
      <c r="X225" s="38">
        <v>-1</v>
      </c>
      <c r="Y225" s="39"/>
      <c r="Z225" s="40">
        <v>252307.21</v>
      </c>
      <c r="AA225" s="40">
        <f t="shared" si="33"/>
        <v>283438.52</v>
      </c>
      <c r="AB225" s="40">
        <f t="shared" si="33"/>
        <v>283438.52</v>
      </c>
      <c r="AC225" s="41">
        <f t="shared" si="24"/>
        <v>100</v>
      </c>
      <c r="AD225" s="40">
        <f t="shared" si="22"/>
        <v>283438.52</v>
      </c>
      <c r="AE225" s="40">
        <f t="shared" si="23"/>
        <v>283438.52</v>
      </c>
      <c r="AF225" s="88">
        <f t="shared" si="31"/>
        <v>100</v>
      </c>
      <c r="AG225" s="40">
        <f t="shared" si="33"/>
        <v>0</v>
      </c>
      <c r="AH225" s="40">
        <f t="shared" si="33"/>
        <v>0</v>
      </c>
      <c r="AI225" s="91" t="e">
        <f t="shared" si="34"/>
        <v>#DIV/0!</v>
      </c>
    </row>
    <row r="226" spans="1:35" ht="21.75" customHeight="1">
      <c r="A226" s="17"/>
      <c r="B226" s="131" t="s">
        <v>36</v>
      </c>
      <c r="C226" s="131"/>
      <c r="D226" s="131"/>
      <c r="E226" s="131"/>
      <c r="F226" s="131"/>
      <c r="G226" s="131"/>
      <c r="H226" s="131"/>
      <c r="I226" s="131"/>
      <c r="J226" s="131"/>
      <c r="K226" s="131"/>
      <c r="L226" s="131"/>
      <c r="M226" s="131"/>
      <c r="N226" s="131"/>
      <c r="O226" s="131"/>
      <c r="P226" s="133"/>
      <c r="Q226" s="33">
        <v>604</v>
      </c>
      <c r="R226" s="34">
        <v>11</v>
      </c>
      <c r="S226" s="34">
        <v>1</v>
      </c>
      <c r="T226" s="35" t="s">
        <v>7</v>
      </c>
      <c r="U226" s="36" t="s">
        <v>33</v>
      </c>
      <c r="V226" s="35" t="s">
        <v>34</v>
      </c>
      <c r="W226" s="37">
        <v>0</v>
      </c>
      <c r="X226" s="38">
        <v>-1</v>
      </c>
      <c r="Y226" s="39"/>
      <c r="Z226" s="40">
        <v>252307.21</v>
      </c>
      <c r="AA226" s="40">
        <f>AA229+AA231+AA227</f>
        <v>283438.52</v>
      </c>
      <c r="AB226" s="40">
        <f>AB229+AB231+AB227</f>
        <v>283438.52</v>
      </c>
      <c r="AC226" s="41">
        <f t="shared" si="24"/>
        <v>100</v>
      </c>
      <c r="AD226" s="40">
        <f t="shared" si="22"/>
        <v>283438.52</v>
      </c>
      <c r="AE226" s="40">
        <f t="shared" si="23"/>
        <v>283438.52</v>
      </c>
      <c r="AF226" s="88">
        <f t="shared" si="31"/>
        <v>100</v>
      </c>
      <c r="AG226" s="40">
        <f>AG229+AG231+AG227</f>
        <v>0</v>
      </c>
      <c r="AH226" s="40">
        <f>AH229+AH231+AH227</f>
        <v>0</v>
      </c>
      <c r="AI226" s="91" t="e">
        <f t="shared" si="34"/>
        <v>#DIV/0!</v>
      </c>
    </row>
    <row r="227" spans="1:35" ht="34.5" hidden="1" customHeight="1">
      <c r="A227" s="17"/>
      <c r="B227" s="72"/>
      <c r="C227" s="72"/>
      <c r="D227" s="72"/>
      <c r="E227" s="72"/>
      <c r="F227" s="72"/>
      <c r="G227" s="72"/>
      <c r="H227" s="72"/>
      <c r="I227" s="72"/>
      <c r="J227" s="72"/>
      <c r="K227" s="72"/>
      <c r="L227" s="72"/>
      <c r="M227" s="72"/>
      <c r="N227" s="72"/>
      <c r="O227" s="72"/>
      <c r="P227" s="74" t="s">
        <v>171</v>
      </c>
      <c r="Q227" s="33">
        <v>604</v>
      </c>
      <c r="R227" s="34">
        <v>11</v>
      </c>
      <c r="S227" s="34">
        <v>1</v>
      </c>
      <c r="T227" s="35" t="s">
        <v>7</v>
      </c>
      <c r="U227" s="36" t="s">
        <v>33</v>
      </c>
      <c r="V227" s="35" t="s">
        <v>34</v>
      </c>
      <c r="W227" s="37">
        <v>12010</v>
      </c>
      <c r="X227" s="38">
        <v>240</v>
      </c>
      <c r="Y227" s="39"/>
      <c r="Z227" s="40"/>
      <c r="AA227" s="40">
        <f>AA228</f>
        <v>0</v>
      </c>
      <c r="AB227" s="40">
        <f>AB228</f>
        <v>0</v>
      </c>
      <c r="AC227" s="41" t="e">
        <f t="shared" si="24"/>
        <v>#DIV/0!</v>
      </c>
      <c r="AD227" s="40">
        <f t="shared" si="22"/>
        <v>0</v>
      </c>
      <c r="AE227" s="40">
        <f t="shared" si="23"/>
        <v>0</v>
      </c>
      <c r="AF227" s="88">
        <v>0</v>
      </c>
      <c r="AG227" s="40">
        <f>AG228</f>
        <v>0</v>
      </c>
      <c r="AH227" s="40">
        <f>AH228</f>
        <v>0</v>
      </c>
      <c r="AI227" s="91" t="e">
        <f t="shared" si="34"/>
        <v>#DIV/0!</v>
      </c>
    </row>
    <row r="228" spans="1:35" ht="21.75" hidden="1" customHeight="1">
      <c r="A228" s="17"/>
      <c r="B228" s="72"/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2"/>
      <c r="O228" s="72"/>
      <c r="P228" s="76" t="s">
        <v>15</v>
      </c>
      <c r="Q228" s="33">
        <v>604</v>
      </c>
      <c r="R228" s="34">
        <v>11</v>
      </c>
      <c r="S228" s="34">
        <v>1</v>
      </c>
      <c r="T228" s="35" t="s">
        <v>7</v>
      </c>
      <c r="U228" s="36" t="s">
        <v>33</v>
      </c>
      <c r="V228" s="35">
        <v>3</v>
      </c>
      <c r="W228" s="37">
        <v>12010</v>
      </c>
      <c r="X228" s="38">
        <v>244</v>
      </c>
      <c r="Y228" s="39"/>
      <c r="Z228" s="40"/>
      <c r="AA228" s="40">
        <v>0</v>
      </c>
      <c r="AB228" s="40">
        <v>0</v>
      </c>
      <c r="AC228" s="41" t="e">
        <f t="shared" si="24"/>
        <v>#DIV/0!</v>
      </c>
      <c r="AD228" s="40">
        <f t="shared" si="22"/>
        <v>0</v>
      </c>
      <c r="AE228" s="40">
        <f t="shared" si="23"/>
        <v>0</v>
      </c>
      <c r="AF228" s="88">
        <v>0</v>
      </c>
      <c r="AG228" s="40">
        <v>0</v>
      </c>
      <c r="AH228" s="40">
        <v>0</v>
      </c>
      <c r="AI228" s="91" t="e">
        <f t="shared" si="34"/>
        <v>#DIV/0!</v>
      </c>
    </row>
    <row r="229" spans="1:35" ht="12.75" customHeight="1">
      <c r="A229" s="17"/>
      <c r="B229" s="131" t="s">
        <v>35</v>
      </c>
      <c r="C229" s="131"/>
      <c r="D229" s="131"/>
      <c r="E229" s="131"/>
      <c r="F229" s="131"/>
      <c r="G229" s="131"/>
      <c r="H229" s="131"/>
      <c r="I229" s="131"/>
      <c r="J229" s="131"/>
      <c r="K229" s="131"/>
      <c r="L229" s="131"/>
      <c r="M229" s="131"/>
      <c r="N229" s="131"/>
      <c r="O229" s="131"/>
      <c r="P229" s="133"/>
      <c r="Q229" s="33">
        <v>604</v>
      </c>
      <c r="R229" s="34">
        <v>11</v>
      </c>
      <c r="S229" s="34">
        <v>1</v>
      </c>
      <c r="T229" s="35" t="s">
        <v>7</v>
      </c>
      <c r="U229" s="36" t="s">
        <v>33</v>
      </c>
      <c r="V229" s="35" t="s">
        <v>34</v>
      </c>
      <c r="W229" s="37" t="s">
        <v>4</v>
      </c>
      <c r="X229" s="38"/>
      <c r="Y229" s="39"/>
      <c r="Z229" s="40">
        <v>252307.21</v>
      </c>
      <c r="AA229" s="40">
        <f>AA230</f>
        <v>175438.52</v>
      </c>
      <c r="AB229" s="40">
        <f>AB230</f>
        <v>175438.52</v>
      </c>
      <c r="AC229" s="41">
        <f t="shared" si="24"/>
        <v>100</v>
      </c>
      <c r="AD229" s="40">
        <f t="shared" si="22"/>
        <v>175438.52</v>
      </c>
      <c r="AE229" s="40">
        <f t="shared" si="23"/>
        <v>175438.52</v>
      </c>
      <c r="AF229" s="88">
        <f t="shared" si="31"/>
        <v>100</v>
      </c>
      <c r="AG229" s="40">
        <f>AG230</f>
        <v>0</v>
      </c>
      <c r="AH229" s="40">
        <f>AH230</f>
        <v>0</v>
      </c>
      <c r="AI229" s="91">
        <v>0</v>
      </c>
    </row>
    <row r="230" spans="1:35" ht="12.75" customHeight="1">
      <c r="A230" s="17"/>
      <c r="B230" s="134" t="s">
        <v>15</v>
      </c>
      <c r="C230" s="131"/>
      <c r="D230" s="131"/>
      <c r="E230" s="131"/>
      <c r="F230" s="131"/>
      <c r="G230" s="131"/>
      <c r="H230" s="131"/>
      <c r="I230" s="131"/>
      <c r="J230" s="131"/>
      <c r="K230" s="131"/>
      <c r="L230" s="131"/>
      <c r="M230" s="131"/>
      <c r="N230" s="131"/>
      <c r="O230" s="131"/>
      <c r="P230" s="133"/>
      <c r="Q230" s="33">
        <v>604</v>
      </c>
      <c r="R230" s="34">
        <v>11</v>
      </c>
      <c r="S230" s="34">
        <v>1</v>
      </c>
      <c r="T230" s="35" t="s">
        <v>7</v>
      </c>
      <c r="U230" s="36" t="s">
        <v>33</v>
      </c>
      <c r="V230" s="35">
        <v>3</v>
      </c>
      <c r="W230" s="37" t="s">
        <v>4</v>
      </c>
      <c r="X230" s="38" t="s">
        <v>3</v>
      </c>
      <c r="Y230" s="39"/>
      <c r="Z230" s="40">
        <v>252307.21</v>
      </c>
      <c r="AA230" s="40">
        <v>175438.52</v>
      </c>
      <c r="AB230" s="40">
        <v>175438.52</v>
      </c>
      <c r="AC230" s="41">
        <f t="shared" si="24"/>
        <v>100</v>
      </c>
      <c r="AD230" s="40">
        <f t="shared" si="22"/>
        <v>175438.52</v>
      </c>
      <c r="AE230" s="40">
        <f t="shared" si="23"/>
        <v>175438.52</v>
      </c>
      <c r="AF230" s="88">
        <f t="shared" si="31"/>
        <v>100</v>
      </c>
      <c r="AG230" s="40">
        <v>0</v>
      </c>
      <c r="AH230" s="40">
        <v>0</v>
      </c>
      <c r="AI230" s="91">
        <v>0</v>
      </c>
    </row>
    <row r="231" spans="1:35" ht="34.5" customHeight="1">
      <c r="A231" s="17"/>
      <c r="B231" s="43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3" t="s">
        <v>166</v>
      </c>
      <c r="Q231" s="33">
        <v>604</v>
      </c>
      <c r="R231" s="34">
        <v>11</v>
      </c>
      <c r="S231" s="34">
        <v>1</v>
      </c>
      <c r="T231" s="35" t="s">
        <v>7</v>
      </c>
      <c r="U231" s="36" t="s">
        <v>33</v>
      </c>
      <c r="V231" s="35">
        <v>3</v>
      </c>
      <c r="W231" s="37">
        <v>20020</v>
      </c>
      <c r="X231" s="38"/>
      <c r="Y231" s="39"/>
      <c r="Z231" s="40"/>
      <c r="AA231" s="40">
        <f>AA232</f>
        <v>108000</v>
      </c>
      <c r="AB231" s="40">
        <f>AB232</f>
        <v>108000</v>
      </c>
      <c r="AC231" s="41">
        <v>0</v>
      </c>
      <c r="AD231" s="40">
        <f t="shared" ref="AD231:AD252" si="35">AA231</f>
        <v>108000</v>
      </c>
      <c r="AE231" s="40">
        <f t="shared" ref="AE231:AE252" si="36">AB231</f>
        <v>108000</v>
      </c>
      <c r="AF231" s="88">
        <v>0</v>
      </c>
      <c r="AG231" s="40">
        <f>AG232</f>
        <v>0</v>
      </c>
      <c r="AH231" s="40">
        <f>AH232</f>
        <v>0</v>
      </c>
      <c r="AI231" s="91">
        <v>0</v>
      </c>
    </row>
    <row r="232" spans="1:35" ht="12.75" customHeight="1">
      <c r="A232" s="17"/>
      <c r="B232" s="43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3" t="s">
        <v>15</v>
      </c>
      <c r="Q232" s="33">
        <v>604</v>
      </c>
      <c r="R232" s="34">
        <v>11</v>
      </c>
      <c r="S232" s="34">
        <v>1</v>
      </c>
      <c r="T232" s="35" t="s">
        <v>7</v>
      </c>
      <c r="U232" s="36" t="s">
        <v>33</v>
      </c>
      <c r="V232" s="35">
        <v>3</v>
      </c>
      <c r="W232" s="37">
        <v>20020</v>
      </c>
      <c r="X232" s="38">
        <v>244</v>
      </c>
      <c r="Y232" s="39"/>
      <c r="Z232" s="40"/>
      <c r="AA232" s="40">
        <v>108000</v>
      </c>
      <c r="AB232" s="40">
        <v>108000</v>
      </c>
      <c r="AC232" s="41">
        <v>0</v>
      </c>
      <c r="AD232" s="40">
        <f t="shared" si="35"/>
        <v>108000</v>
      </c>
      <c r="AE232" s="40">
        <f t="shared" si="36"/>
        <v>108000</v>
      </c>
      <c r="AF232" s="88">
        <v>0</v>
      </c>
      <c r="AG232" s="40">
        <v>0</v>
      </c>
      <c r="AH232" s="40">
        <v>0</v>
      </c>
      <c r="AI232" s="91">
        <v>0</v>
      </c>
    </row>
    <row r="233" spans="1:35" ht="12.75" customHeight="1">
      <c r="A233" s="17"/>
      <c r="B233" s="43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3"/>
      <c r="Q233" s="33"/>
      <c r="R233" s="34"/>
      <c r="S233" s="34"/>
      <c r="T233" s="35"/>
      <c r="U233" s="36"/>
      <c r="V233" s="35"/>
      <c r="W233" s="37"/>
      <c r="X233" s="38"/>
      <c r="Y233" s="39"/>
      <c r="Z233" s="40"/>
      <c r="AA233" s="40"/>
      <c r="AB233" s="40"/>
      <c r="AC233" s="41"/>
      <c r="AD233" s="40">
        <f t="shared" si="35"/>
        <v>0</v>
      </c>
      <c r="AE233" s="40">
        <f t="shared" si="36"/>
        <v>0</v>
      </c>
      <c r="AF233" s="88">
        <v>0</v>
      </c>
      <c r="AG233" s="40"/>
      <c r="AH233" s="40"/>
      <c r="AI233" s="91">
        <v>0</v>
      </c>
    </row>
    <row r="234" spans="1:35" ht="12.75" customHeight="1">
      <c r="A234" s="17"/>
      <c r="B234" s="32"/>
      <c r="C234" s="135" t="s">
        <v>32</v>
      </c>
      <c r="D234" s="135"/>
      <c r="E234" s="135"/>
      <c r="F234" s="135"/>
      <c r="G234" s="135"/>
      <c r="H234" s="135"/>
      <c r="I234" s="135"/>
      <c r="J234" s="135"/>
      <c r="K234" s="135"/>
      <c r="L234" s="135"/>
      <c r="M234" s="135"/>
      <c r="N234" s="135"/>
      <c r="O234" s="135"/>
      <c r="P234" s="136"/>
      <c r="Q234" s="33">
        <v>604</v>
      </c>
      <c r="R234" s="34">
        <v>0</v>
      </c>
      <c r="S234" s="34">
        <v>-1</v>
      </c>
      <c r="T234" s="35" t="s">
        <v>2</v>
      </c>
      <c r="U234" s="36" t="s">
        <v>2</v>
      </c>
      <c r="V234" s="35" t="s">
        <v>2</v>
      </c>
      <c r="W234" s="37" t="s">
        <v>2</v>
      </c>
      <c r="X234" s="38">
        <v>-1</v>
      </c>
      <c r="Y234" s="39"/>
      <c r="Z234" s="40">
        <v>8591555.6199999992</v>
      </c>
      <c r="AA234" s="40">
        <f t="shared" ref="AA234:AH238" si="37">AA235</f>
        <v>8788076.120000001</v>
      </c>
      <c r="AB234" s="40">
        <f t="shared" si="37"/>
        <v>8770346.5300000012</v>
      </c>
      <c r="AC234" s="41">
        <f t="shared" si="24"/>
        <v>99.798254023316318</v>
      </c>
      <c r="AD234" s="40">
        <f t="shared" si="35"/>
        <v>8788076.120000001</v>
      </c>
      <c r="AE234" s="40">
        <f t="shared" si="36"/>
        <v>8770346.5300000012</v>
      </c>
      <c r="AF234" s="88">
        <f t="shared" si="31"/>
        <v>99.798254023316318</v>
      </c>
      <c r="AG234" s="40">
        <f t="shared" si="37"/>
        <v>0</v>
      </c>
      <c r="AH234" s="40">
        <f t="shared" si="37"/>
        <v>0</v>
      </c>
      <c r="AI234" s="91">
        <v>0</v>
      </c>
    </row>
    <row r="235" spans="1:35" ht="12.75" customHeight="1">
      <c r="A235" s="17"/>
      <c r="B235" s="131" t="s">
        <v>31</v>
      </c>
      <c r="C235" s="131"/>
      <c r="D235" s="131"/>
      <c r="E235" s="131"/>
      <c r="F235" s="131"/>
      <c r="G235" s="131"/>
      <c r="H235" s="131"/>
      <c r="I235" s="131"/>
      <c r="J235" s="131"/>
      <c r="K235" s="131"/>
      <c r="L235" s="131"/>
      <c r="M235" s="131"/>
      <c r="N235" s="131"/>
      <c r="O235" s="131"/>
      <c r="P235" s="133"/>
      <c r="Q235" s="33">
        <v>604</v>
      </c>
      <c r="R235" s="34">
        <v>1</v>
      </c>
      <c r="S235" s="34">
        <v>-1</v>
      </c>
      <c r="T235" s="35" t="s">
        <v>2</v>
      </c>
      <c r="U235" s="36" t="s">
        <v>2</v>
      </c>
      <c r="V235" s="35" t="s">
        <v>2</v>
      </c>
      <c r="W235" s="37" t="s">
        <v>2</v>
      </c>
      <c r="X235" s="38">
        <v>-1</v>
      </c>
      <c r="Y235" s="39"/>
      <c r="Z235" s="40">
        <v>8591555.6199999992</v>
      </c>
      <c r="AA235" s="40">
        <f t="shared" si="37"/>
        <v>8788076.120000001</v>
      </c>
      <c r="AB235" s="40">
        <f t="shared" si="37"/>
        <v>8770346.5300000012</v>
      </c>
      <c r="AC235" s="41">
        <f t="shared" si="24"/>
        <v>99.798254023316318</v>
      </c>
      <c r="AD235" s="40">
        <f t="shared" si="35"/>
        <v>8788076.120000001</v>
      </c>
      <c r="AE235" s="40">
        <f t="shared" si="36"/>
        <v>8770346.5300000012</v>
      </c>
      <c r="AF235" s="88">
        <f t="shared" si="31"/>
        <v>99.798254023316318</v>
      </c>
      <c r="AG235" s="40">
        <f t="shared" si="37"/>
        <v>0</v>
      </c>
      <c r="AH235" s="40">
        <f t="shared" si="37"/>
        <v>0</v>
      </c>
      <c r="AI235" s="91">
        <v>0</v>
      </c>
    </row>
    <row r="236" spans="1:35" ht="12.75" customHeight="1">
      <c r="A236" s="17"/>
      <c r="B236" s="131" t="s">
        <v>30</v>
      </c>
      <c r="C236" s="131"/>
      <c r="D236" s="131"/>
      <c r="E236" s="131"/>
      <c r="F236" s="131"/>
      <c r="G236" s="131"/>
      <c r="H236" s="131"/>
      <c r="I236" s="131"/>
      <c r="J236" s="131"/>
      <c r="K236" s="131"/>
      <c r="L236" s="131"/>
      <c r="M236" s="131"/>
      <c r="N236" s="131"/>
      <c r="O236" s="131"/>
      <c r="P236" s="133"/>
      <c r="Q236" s="33">
        <v>604</v>
      </c>
      <c r="R236" s="34">
        <v>1</v>
      </c>
      <c r="S236" s="34">
        <v>13</v>
      </c>
      <c r="T236" s="35" t="s">
        <v>2</v>
      </c>
      <c r="U236" s="36" t="s">
        <v>2</v>
      </c>
      <c r="V236" s="35" t="s">
        <v>2</v>
      </c>
      <c r="W236" s="37" t="s">
        <v>2</v>
      </c>
      <c r="X236" s="38">
        <v>-1</v>
      </c>
      <c r="Y236" s="39"/>
      <c r="Z236" s="40">
        <v>8591555.6199999992</v>
      </c>
      <c r="AA236" s="40">
        <f t="shared" si="37"/>
        <v>8788076.120000001</v>
      </c>
      <c r="AB236" s="40">
        <f t="shared" si="37"/>
        <v>8770346.5300000012</v>
      </c>
      <c r="AC236" s="41">
        <f t="shared" si="24"/>
        <v>99.798254023316318</v>
      </c>
      <c r="AD236" s="40">
        <f t="shared" si="35"/>
        <v>8788076.120000001</v>
      </c>
      <c r="AE236" s="40">
        <f t="shared" si="36"/>
        <v>8770346.5300000012</v>
      </c>
      <c r="AF236" s="88">
        <f t="shared" si="31"/>
        <v>99.798254023316318</v>
      </c>
      <c r="AG236" s="40">
        <f t="shared" si="37"/>
        <v>0</v>
      </c>
      <c r="AH236" s="40">
        <f t="shared" si="37"/>
        <v>0</v>
      </c>
      <c r="AI236" s="91">
        <v>0</v>
      </c>
    </row>
    <row r="237" spans="1:35" ht="75" customHeight="1">
      <c r="A237" s="17"/>
      <c r="B237" s="134" t="s">
        <v>153</v>
      </c>
      <c r="C237" s="131"/>
      <c r="D237" s="131"/>
      <c r="E237" s="131"/>
      <c r="F237" s="131"/>
      <c r="G237" s="131"/>
      <c r="H237" s="131"/>
      <c r="I237" s="131"/>
      <c r="J237" s="131"/>
      <c r="K237" s="131"/>
      <c r="L237" s="131"/>
      <c r="M237" s="131"/>
      <c r="N237" s="131"/>
      <c r="O237" s="131"/>
      <c r="P237" s="133"/>
      <c r="Q237" s="33">
        <v>604</v>
      </c>
      <c r="R237" s="34">
        <v>1</v>
      </c>
      <c r="S237" s="34">
        <v>13</v>
      </c>
      <c r="T237" s="35" t="s">
        <v>7</v>
      </c>
      <c r="U237" s="36">
        <v>0</v>
      </c>
      <c r="V237" s="35">
        <v>0</v>
      </c>
      <c r="W237" s="37">
        <v>0</v>
      </c>
      <c r="X237" s="38">
        <v>-1</v>
      </c>
      <c r="Y237" s="39"/>
      <c r="Z237" s="40">
        <v>8591555.6199999992</v>
      </c>
      <c r="AA237" s="40">
        <f t="shared" si="37"/>
        <v>8788076.120000001</v>
      </c>
      <c r="AB237" s="40">
        <f t="shared" si="37"/>
        <v>8770346.5300000012</v>
      </c>
      <c r="AC237" s="41">
        <f t="shared" si="24"/>
        <v>99.798254023316318</v>
      </c>
      <c r="AD237" s="40">
        <f t="shared" si="35"/>
        <v>8788076.120000001</v>
      </c>
      <c r="AE237" s="40">
        <f t="shared" si="36"/>
        <v>8770346.5300000012</v>
      </c>
      <c r="AF237" s="88">
        <f t="shared" si="31"/>
        <v>99.798254023316318</v>
      </c>
      <c r="AG237" s="40">
        <f t="shared" si="37"/>
        <v>0</v>
      </c>
      <c r="AH237" s="40">
        <f t="shared" si="37"/>
        <v>0</v>
      </c>
      <c r="AI237" s="91">
        <v>0</v>
      </c>
    </row>
    <row r="238" spans="1:35" ht="32.25" customHeight="1">
      <c r="A238" s="17"/>
      <c r="B238" s="134" t="s">
        <v>141</v>
      </c>
      <c r="C238" s="131"/>
      <c r="D238" s="131"/>
      <c r="E238" s="131"/>
      <c r="F238" s="131"/>
      <c r="G238" s="131"/>
      <c r="H238" s="131"/>
      <c r="I238" s="131"/>
      <c r="J238" s="131"/>
      <c r="K238" s="131"/>
      <c r="L238" s="131"/>
      <c r="M238" s="131"/>
      <c r="N238" s="131"/>
      <c r="O238" s="131"/>
      <c r="P238" s="133"/>
      <c r="Q238" s="33">
        <v>604</v>
      </c>
      <c r="R238" s="34">
        <v>1</v>
      </c>
      <c r="S238" s="34">
        <v>13</v>
      </c>
      <c r="T238" s="35" t="s">
        <v>7</v>
      </c>
      <c r="U238" s="36" t="s">
        <v>11</v>
      </c>
      <c r="V238" s="35">
        <v>0</v>
      </c>
      <c r="W238" s="37">
        <v>0</v>
      </c>
      <c r="X238" s="38">
        <v>-1</v>
      </c>
      <c r="Y238" s="39"/>
      <c r="Z238" s="40">
        <v>8591555.6199999992</v>
      </c>
      <c r="AA238" s="40">
        <f t="shared" si="37"/>
        <v>8788076.120000001</v>
      </c>
      <c r="AB238" s="40">
        <f t="shared" si="37"/>
        <v>8770346.5300000012</v>
      </c>
      <c r="AC238" s="41">
        <f t="shared" si="24"/>
        <v>99.798254023316318</v>
      </c>
      <c r="AD238" s="40">
        <f t="shared" si="35"/>
        <v>8788076.120000001</v>
      </c>
      <c r="AE238" s="40">
        <f t="shared" si="36"/>
        <v>8770346.5300000012</v>
      </c>
      <c r="AF238" s="88">
        <f t="shared" si="31"/>
        <v>99.798254023316318</v>
      </c>
      <c r="AG238" s="40">
        <f t="shared" si="37"/>
        <v>0</v>
      </c>
      <c r="AH238" s="40">
        <f t="shared" si="37"/>
        <v>0</v>
      </c>
      <c r="AI238" s="91">
        <v>0</v>
      </c>
    </row>
    <row r="239" spans="1:35" ht="21.75" customHeight="1">
      <c r="A239" s="17"/>
      <c r="B239" s="131" t="s">
        <v>29</v>
      </c>
      <c r="C239" s="131"/>
      <c r="D239" s="131"/>
      <c r="E239" s="131"/>
      <c r="F239" s="131"/>
      <c r="G239" s="131"/>
      <c r="H239" s="131"/>
      <c r="I239" s="131"/>
      <c r="J239" s="131"/>
      <c r="K239" s="131"/>
      <c r="L239" s="131"/>
      <c r="M239" s="131"/>
      <c r="N239" s="131"/>
      <c r="O239" s="131"/>
      <c r="P239" s="133"/>
      <c r="Q239" s="33">
        <v>604</v>
      </c>
      <c r="R239" s="34">
        <v>1</v>
      </c>
      <c r="S239" s="34">
        <v>13</v>
      </c>
      <c r="T239" s="35" t="s">
        <v>7</v>
      </c>
      <c r="U239" s="36" t="s">
        <v>11</v>
      </c>
      <c r="V239" s="35" t="s">
        <v>5</v>
      </c>
      <c r="W239" s="37">
        <v>0</v>
      </c>
      <c r="X239" s="38">
        <v>-1</v>
      </c>
      <c r="Y239" s="39"/>
      <c r="Z239" s="40">
        <v>8591555.6199999992</v>
      </c>
      <c r="AA239" s="40">
        <f>AA244</f>
        <v>8788076.120000001</v>
      </c>
      <c r="AB239" s="40">
        <f>AB244</f>
        <v>8770346.5300000012</v>
      </c>
      <c r="AC239" s="41">
        <f t="shared" si="24"/>
        <v>99.798254023316318</v>
      </c>
      <c r="AD239" s="40">
        <f t="shared" si="35"/>
        <v>8788076.120000001</v>
      </c>
      <c r="AE239" s="40">
        <f t="shared" si="36"/>
        <v>8770346.5300000012</v>
      </c>
      <c r="AF239" s="88">
        <f t="shared" si="31"/>
        <v>99.798254023316318</v>
      </c>
      <c r="AG239" s="40">
        <f>AG244</f>
        <v>0</v>
      </c>
      <c r="AH239" s="40">
        <f>AH244</f>
        <v>0</v>
      </c>
      <c r="AI239" s="91">
        <v>0</v>
      </c>
    </row>
    <row r="240" spans="1:35" ht="32.25" hidden="1" customHeight="1">
      <c r="A240" s="17"/>
      <c r="B240" s="131" t="s">
        <v>28</v>
      </c>
      <c r="C240" s="131"/>
      <c r="D240" s="131"/>
      <c r="E240" s="131"/>
      <c r="F240" s="131"/>
      <c r="G240" s="131"/>
      <c r="H240" s="131"/>
      <c r="I240" s="131"/>
      <c r="J240" s="131"/>
      <c r="K240" s="131"/>
      <c r="L240" s="131"/>
      <c r="M240" s="131"/>
      <c r="N240" s="131"/>
      <c r="O240" s="131"/>
      <c r="P240" s="133"/>
      <c r="Q240" s="33">
        <v>604</v>
      </c>
      <c r="R240" s="34">
        <v>1</v>
      </c>
      <c r="S240" s="34">
        <v>13</v>
      </c>
      <c r="T240" s="35" t="s">
        <v>7</v>
      </c>
      <c r="U240" s="36" t="s">
        <v>11</v>
      </c>
      <c r="V240" s="35" t="s">
        <v>5</v>
      </c>
      <c r="W240" s="37" t="s">
        <v>23</v>
      </c>
      <c r="X240" s="38">
        <v>-1</v>
      </c>
      <c r="Y240" s="39"/>
      <c r="Z240" s="40">
        <v>6888</v>
      </c>
      <c r="AA240" s="40"/>
      <c r="AB240" s="40"/>
      <c r="AC240" s="41" t="e">
        <f t="shared" si="24"/>
        <v>#DIV/0!</v>
      </c>
      <c r="AD240" s="40">
        <f t="shared" si="35"/>
        <v>0</v>
      </c>
      <c r="AE240" s="40">
        <f t="shared" si="36"/>
        <v>0</v>
      </c>
      <c r="AF240" s="88" t="e">
        <f t="shared" si="31"/>
        <v>#DIV/0!</v>
      </c>
      <c r="AG240" s="40"/>
      <c r="AH240" s="40"/>
      <c r="AI240" s="91" t="e">
        <f t="shared" si="34"/>
        <v>#DIV/0!</v>
      </c>
    </row>
    <row r="241" spans="1:35" ht="21.75" hidden="1" customHeight="1">
      <c r="A241" s="17"/>
      <c r="B241" s="131" t="s">
        <v>27</v>
      </c>
      <c r="C241" s="131"/>
      <c r="D241" s="131"/>
      <c r="E241" s="131"/>
      <c r="F241" s="131"/>
      <c r="G241" s="131"/>
      <c r="H241" s="131"/>
      <c r="I241" s="131"/>
      <c r="J241" s="131"/>
      <c r="K241" s="131"/>
      <c r="L241" s="131"/>
      <c r="M241" s="131"/>
      <c r="N241" s="131"/>
      <c r="O241" s="131"/>
      <c r="P241" s="133"/>
      <c r="Q241" s="33">
        <v>604</v>
      </c>
      <c r="R241" s="34">
        <v>1</v>
      </c>
      <c r="S241" s="34">
        <v>13</v>
      </c>
      <c r="T241" s="35" t="s">
        <v>7</v>
      </c>
      <c r="U241" s="36" t="s">
        <v>11</v>
      </c>
      <c r="V241" s="35" t="s">
        <v>10</v>
      </c>
      <c r="W241" s="37" t="s">
        <v>23</v>
      </c>
      <c r="X241" s="38" t="s">
        <v>26</v>
      </c>
      <c r="Y241" s="39"/>
      <c r="Z241" s="40">
        <v>2103</v>
      </c>
      <c r="AA241" s="40"/>
      <c r="AB241" s="40"/>
      <c r="AC241" s="41" t="e">
        <f t="shared" si="24"/>
        <v>#DIV/0!</v>
      </c>
      <c r="AD241" s="40">
        <f t="shared" si="35"/>
        <v>0</v>
      </c>
      <c r="AE241" s="40">
        <f t="shared" si="36"/>
        <v>0</v>
      </c>
      <c r="AF241" s="88" t="e">
        <f t="shared" si="31"/>
        <v>#DIV/0!</v>
      </c>
      <c r="AG241" s="40"/>
      <c r="AH241" s="40"/>
      <c r="AI241" s="91" t="e">
        <f t="shared" si="34"/>
        <v>#DIV/0!</v>
      </c>
    </row>
    <row r="242" spans="1:35" ht="12.75" hidden="1" customHeight="1">
      <c r="A242" s="17"/>
      <c r="B242" s="131" t="s">
        <v>25</v>
      </c>
      <c r="C242" s="131"/>
      <c r="D242" s="131"/>
      <c r="E242" s="131"/>
      <c r="F242" s="131"/>
      <c r="G242" s="131"/>
      <c r="H242" s="131"/>
      <c r="I242" s="131"/>
      <c r="J242" s="131"/>
      <c r="K242" s="131"/>
      <c r="L242" s="131"/>
      <c r="M242" s="131"/>
      <c r="N242" s="131"/>
      <c r="O242" s="131"/>
      <c r="P242" s="133"/>
      <c r="Q242" s="33">
        <v>604</v>
      </c>
      <c r="R242" s="34">
        <v>1</v>
      </c>
      <c r="S242" s="34">
        <v>13</v>
      </c>
      <c r="T242" s="35" t="s">
        <v>7</v>
      </c>
      <c r="U242" s="36" t="s">
        <v>11</v>
      </c>
      <c r="V242" s="35" t="s">
        <v>10</v>
      </c>
      <c r="W242" s="37" t="s">
        <v>23</v>
      </c>
      <c r="X242" s="38" t="s">
        <v>24</v>
      </c>
      <c r="Y242" s="39"/>
      <c r="Z242" s="40">
        <v>4660</v>
      </c>
      <c r="AA242" s="40"/>
      <c r="AB242" s="40"/>
      <c r="AC242" s="41" t="e">
        <f t="shared" si="24"/>
        <v>#DIV/0!</v>
      </c>
      <c r="AD242" s="40">
        <f t="shared" si="35"/>
        <v>0</v>
      </c>
      <c r="AE242" s="40">
        <f t="shared" si="36"/>
        <v>0</v>
      </c>
      <c r="AF242" s="88" t="e">
        <f t="shared" si="31"/>
        <v>#DIV/0!</v>
      </c>
      <c r="AG242" s="40"/>
      <c r="AH242" s="40"/>
      <c r="AI242" s="91" t="e">
        <f t="shared" si="34"/>
        <v>#DIV/0!</v>
      </c>
    </row>
    <row r="243" spans="1:35" ht="12.75" hidden="1" customHeight="1">
      <c r="A243" s="17"/>
      <c r="B243" s="131" t="s">
        <v>12</v>
      </c>
      <c r="C243" s="131"/>
      <c r="D243" s="131"/>
      <c r="E243" s="131"/>
      <c r="F243" s="131"/>
      <c r="G243" s="131"/>
      <c r="H243" s="131"/>
      <c r="I243" s="131"/>
      <c r="J243" s="131"/>
      <c r="K243" s="131"/>
      <c r="L243" s="131"/>
      <c r="M243" s="131"/>
      <c r="N243" s="131"/>
      <c r="O243" s="131"/>
      <c r="P243" s="133"/>
      <c r="Q243" s="33">
        <v>604</v>
      </c>
      <c r="R243" s="34">
        <v>1</v>
      </c>
      <c r="S243" s="34">
        <v>13</v>
      </c>
      <c r="T243" s="35" t="s">
        <v>7</v>
      </c>
      <c r="U243" s="36" t="s">
        <v>11</v>
      </c>
      <c r="V243" s="35" t="s">
        <v>10</v>
      </c>
      <c r="W243" s="37" t="s">
        <v>23</v>
      </c>
      <c r="X243" s="38" t="s">
        <v>8</v>
      </c>
      <c r="Y243" s="39"/>
      <c r="Z243" s="40">
        <v>125</v>
      </c>
      <c r="AA243" s="40"/>
      <c r="AB243" s="40"/>
      <c r="AC243" s="41" t="e">
        <f t="shared" si="24"/>
        <v>#DIV/0!</v>
      </c>
      <c r="AD243" s="40">
        <f t="shared" si="35"/>
        <v>0</v>
      </c>
      <c r="AE243" s="40">
        <f t="shared" si="36"/>
        <v>0</v>
      </c>
      <c r="AF243" s="88" t="e">
        <f t="shared" si="31"/>
        <v>#DIV/0!</v>
      </c>
      <c r="AG243" s="40"/>
      <c r="AH243" s="40"/>
      <c r="AI243" s="91" t="e">
        <f t="shared" si="34"/>
        <v>#DIV/0!</v>
      </c>
    </row>
    <row r="244" spans="1:35" ht="21.75" customHeight="1">
      <c r="A244" s="17"/>
      <c r="B244" s="131" t="s">
        <v>22</v>
      </c>
      <c r="C244" s="131"/>
      <c r="D244" s="131"/>
      <c r="E244" s="131"/>
      <c r="F244" s="131"/>
      <c r="G244" s="131"/>
      <c r="H244" s="131"/>
      <c r="I244" s="131"/>
      <c r="J244" s="131"/>
      <c r="K244" s="131"/>
      <c r="L244" s="131"/>
      <c r="M244" s="131"/>
      <c r="N244" s="131"/>
      <c r="O244" s="131"/>
      <c r="P244" s="133"/>
      <c r="Q244" s="33">
        <v>604</v>
      </c>
      <c r="R244" s="34">
        <v>1</v>
      </c>
      <c r="S244" s="34">
        <v>13</v>
      </c>
      <c r="T244" s="35" t="s">
        <v>7</v>
      </c>
      <c r="U244" s="36" t="s">
        <v>11</v>
      </c>
      <c r="V244" s="35" t="s">
        <v>5</v>
      </c>
      <c r="W244" s="37" t="s">
        <v>9</v>
      </c>
      <c r="X244" s="38">
        <v>-1</v>
      </c>
      <c r="Y244" s="39"/>
      <c r="Z244" s="40">
        <v>8584667.6199999992</v>
      </c>
      <c r="AA244" s="40">
        <f>AA245+AA246+AA247+AA248+AA249+AA250+AA251+AA252</f>
        <v>8788076.120000001</v>
      </c>
      <c r="AB244" s="40">
        <f>AB245+AB246+AB247+AB248+AB249+AB250+AB251+AB252</f>
        <v>8770346.5300000012</v>
      </c>
      <c r="AC244" s="41">
        <f t="shared" si="24"/>
        <v>99.798254023316318</v>
      </c>
      <c r="AD244" s="40">
        <f t="shared" si="35"/>
        <v>8788076.120000001</v>
      </c>
      <c r="AE244" s="40">
        <f t="shared" si="36"/>
        <v>8770346.5300000012</v>
      </c>
      <c r="AF244" s="88">
        <f t="shared" si="31"/>
        <v>99.798254023316318</v>
      </c>
      <c r="AG244" s="40">
        <f>AG245+AG246+AG247+AG248+AG249+AG250+AG251+AG252</f>
        <v>0</v>
      </c>
      <c r="AH244" s="40">
        <f>AH245+AH246+AH247+AH248+AH249+AH250+AH251+AH252</f>
        <v>0</v>
      </c>
      <c r="AI244" s="91">
        <v>0</v>
      </c>
    </row>
    <row r="245" spans="1:35" ht="12.75" customHeight="1">
      <c r="A245" s="17"/>
      <c r="B245" s="131" t="s">
        <v>21</v>
      </c>
      <c r="C245" s="131"/>
      <c r="D245" s="131"/>
      <c r="E245" s="131"/>
      <c r="F245" s="131"/>
      <c r="G245" s="131"/>
      <c r="H245" s="131"/>
      <c r="I245" s="131"/>
      <c r="J245" s="131"/>
      <c r="K245" s="131"/>
      <c r="L245" s="131"/>
      <c r="M245" s="131"/>
      <c r="N245" s="131"/>
      <c r="O245" s="131"/>
      <c r="P245" s="133"/>
      <c r="Q245" s="33">
        <v>604</v>
      </c>
      <c r="R245" s="34">
        <v>1</v>
      </c>
      <c r="S245" s="34">
        <v>13</v>
      </c>
      <c r="T245" s="35" t="s">
        <v>7</v>
      </c>
      <c r="U245" s="36" t="s">
        <v>11</v>
      </c>
      <c r="V245" s="35" t="s">
        <v>10</v>
      </c>
      <c r="W245" s="37" t="s">
        <v>9</v>
      </c>
      <c r="X245" s="38" t="s">
        <v>20</v>
      </c>
      <c r="Y245" s="39"/>
      <c r="Z245" s="40">
        <v>4263974.5999999996</v>
      </c>
      <c r="AA245" s="40">
        <v>4818607.99</v>
      </c>
      <c r="AB245" s="40">
        <v>4818607.99</v>
      </c>
      <c r="AC245" s="41">
        <f t="shared" si="24"/>
        <v>100</v>
      </c>
      <c r="AD245" s="40">
        <f t="shared" si="35"/>
        <v>4818607.99</v>
      </c>
      <c r="AE245" s="40">
        <f t="shared" si="36"/>
        <v>4818607.99</v>
      </c>
      <c r="AF245" s="88">
        <f t="shared" si="31"/>
        <v>100</v>
      </c>
      <c r="AG245" s="40">
        <v>0</v>
      </c>
      <c r="AH245" s="40">
        <v>0</v>
      </c>
      <c r="AI245" s="91">
        <v>0</v>
      </c>
    </row>
    <row r="246" spans="1:35" ht="40.5" customHeight="1">
      <c r="A246" s="17"/>
      <c r="B246" s="131" t="s">
        <v>19</v>
      </c>
      <c r="C246" s="131"/>
      <c r="D246" s="131"/>
      <c r="E246" s="131"/>
      <c r="F246" s="131"/>
      <c r="G246" s="131"/>
      <c r="H246" s="131"/>
      <c r="I246" s="131"/>
      <c r="J246" s="131"/>
      <c r="K246" s="131"/>
      <c r="L246" s="131"/>
      <c r="M246" s="131"/>
      <c r="N246" s="131"/>
      <c r="O246" s="131"/>
      <c r="P246" s="133"/>
      <c r="Q246" s="33">
        <v>604</v>
      </c>
      <c r="R246" s="34">
        <v>1</v>
      </c>
      <c r="S246" s="34">
        <v>13</v>
      </c>
      <c r="T246" s="35" t="s">
        <v>7</v>
      </c>
      <c r="U246" s="36" t="s">
        <v>11</v>
      </c>
      <c r="V246" s="35" t="s">
        <v>10</v>
      </c>
      <c r="W246" s="37" t="s">
        <v>9</v>
      </c>
      <c r="X246" s="38" t="s">
        <v>18</v>
      </c>
      <c r="Y246" s="39"/>
      <c r="Z246" s="40">
        <v>1272103.49</v>
      </c>
      <c r="AA246" s="40">
        <v>1351476.31</v>
      </c>
      <c r="AB246" s="40">
        <v>1351476.31</v>
      </c>
      <c r="AC246" s="41">
        <f t="shared" si="24"/>
        <v>100</v>
      </c>
      <c r="AD246" s="40">
        <f t="shared" si="35"/>
        <v>1351476.31</v>
      </c>
      <c r="AE246" s="40">
        <f t="shared" si="36"/>
        <v>1351476.31</v>
      </c>
      <c r="AF246" s="88">
        <f t="shared" si="31"/>
        <v>100</v>
      </c>
      <c r="AG246" s="40">
        <v>0</v>
      </c>
      <c r="AH246" s="40">
        <v>0</v>
      </c>
      <c r="AI246" s="91">
        <v>0</v>
      </c>
    </row>
    <row r="247" spans="1:35" ht="26.25" customHeight="1">
      <c r="A247" s="17"/>
      <c r="B247" s="131" t="s">
        <v>17</v>
      </c>
      <c r="C247" s="131"/>
      <c r="D247" s="131"/>
      <c r="E247" s="131"/>
      <c r="F247" s="131"/>
      <c r="G247" s="131"/>
      <c r="H247" s="131"/>
      <c r="I247" s="131"/>
      <c r="J247" s="131"/>
      <c r="K247" s="131"/>
      <c r="L247" s="131"/>
      <c r="M247" s="131"/>
      <c r="N247" s="131"/>
      <c r="O247" s="131"/>
      <c r="P247" s="133"/>
      <c r="Q247" s="33">
        <v>604</v>
      </c>
      <c r="R247" s="34">
        <v>1</v>
      </c>
      <c r="S247" s="34">
        <v>13</v>
      </c>
      <c r="T247" s="35" t="s">
        <v>7</v>
      </c>
      <c r="U247" s="36" t="s">
        <v>11</v>
      </c>
      <c r="V247" s="35" t="s">
        <v>10</v>
      </c>
      <c r="W247" s="37" t="s">
        <v>9</v>
      </c>
      <c r="X247" s="38" t="s">
        <v>16</v>
      </c>
      <c r="Y247" s="39"/>
      <c r="Z247" s="40">
        <v>738420.39</v>
      </c>
      <c r="AA247" s="40">
        <v>481277.9</v>
      </c>
      <c r="AB247" s="40">
        <v>481277.9</v>
      </c>
      <c r="AC247" s="41">
        <f t="shared" si="24"/>
        <v>100</v>
      </c>
      <c r="AD247" s="40">
        <f t="shared" si="35"/>
        <v>481277.9</v>
      </c>
      <c r="AE247" s="40">
        <f t="shared" si="36"/>
        <v>481277.9</v>
      </c>
      <c r="AF247" s="88">
        <f t="shared" si="31"/>
        <v>100</v>
      </c>
      <c r="AG247" s="40">
        <v>0</v>
      </c>
      <c r="AH247" s="40">
        <v>0</v>
      </c>
      <c r="AI247" s="91">
        <v>0</v>
      </c>
    </row>
    <row r="248" spans="1:35" ht="12.75" customHeight="1">
      <c r="A248" s="17"/>
      <c r="B248" s="131" t="s">
        <v>15</v>
      </c>
      <c r="C248" s="131"/>
      <c r="D248" s="131"/>
      <c r="E248" s="131"/>
      <c r="F248" s="131"/>
      <c r="G248" s="131"/>
      <c r="H248" s="131"/>
      <c r="I248" s="131"/>
      <c r="J248" s="131"/>
      <c r="K248" s="131"/>
      <c r="L248" s="131"/>
      <c r="M248" s="131"/>
      <c r="N248" s="131"/>
      <c r="O248" s="131"/>
      <c r="P248" s="133"/>
      <c r="Q248" s="33">
        <v>604</v>
      </c>
      <c r="R248" s="34">
        <v>1</v>
      </c>
      <c r="S248" s="34">
        <v>13</v>
      </c>
      <c r="T248" s="35" t="s">
        <v>7</v>
      </c>
      <c r="U248" s="36" t="s">
        <v>11</v>
      </c>
      <c r="V248" s="35" t="s">
        <v>10</v>
      </c>
      <c r="W248" s="37" t="s">
        <v>9</v>
      </c>
      <c r="X248" s="38" t="s">
        <v>3</v>
      </c>
      <c r="Y248" s="39"/>
      <c r="Z248" s="40">
        <v>1858910.01</v>
      </c>
      <c r="AA248" s="40">
        <v>1449181.93</v>
      </c>
      <c r="AB248" s="40">
        <v>1431452.34</v>
      </c>
      <c r="AC248" s="41">
        <f t="shared" si="24"/>
        <v>98.77657941815491</v>
      </c>
      <c r="AD248" s="40">
        <f t="shared" si="35"/>
        <v>1449181.93</v>
      </c>
      <c r="AE248" s="40">
        <f t="shared" si="36"/>
        <v>1431452.34</v>
      </c>
      <c r="AF248" s="88">
        <f t="shared" si="31"/>
        <v>98.77657941815491</v>
      </c>
      <c r="AG248" s="40">
        <v>0</v>
      </c>
      <c r="AH248" s="40">
        <v>0</v>
      </c>
      <c r="AI248" s="91">
        <v>0</v>
      </c>
    </row>
    <row r="249" spans="1:35" ht="12.75" customHeight="1">
      <c r="A249" s="17"/>
      <c r="B249" s="131" t="s">
        <v>14</v>
      </c>
      <c r="C249" s="131"/>
      <c r="D249" s="131"/>
      <c r="E249" s="131"/>
      <c r="F249" s="131"/>
      <c r="G249" s="131"/>
      <c r="H249" s="131"/>
      <c r="I249" s="131"/>
      <c r="J249" s="131"/>
      <c r="K249" s="131"/>
      <c r="L249" s="131"/>
      <c r="M249" s="131"/>
      <c r="N249" s="131"/>
      <c r="O249" s="131"/>
      <c r="P249" s="133"/>
      <c r="Q249" s="33">
        <v>604</v>
      </c>
      <c r="R249" s="34">
        <v>1</v>
      </c>
      <c r="S249" s="34">
        <v>13</v>
      </c>
      <c r="T249" s="35" t="s">
        <v>7</v>
      </c>
      <c r="U249" s="36" t="s">
        <v>11</v>
      </c>
      <c r="V249" s="35" t="s">
        <v>10</v>
      </c>
      <c r="W249" s="37" t="s">
        <v>9</v>
      </c>
      <c r="X249" s="38" t="s">
        <v>13</v>
      </c>
      <c r="Y249" s="39"/>
      <c r="Z249" s="40">
        <v>445920.01</v>
      </c>
      <c r="AA249" s="40">
        <v>682787.09</v>
      </c>
      <c r="AB249" s="40">
        <v>682787.09</v>
      </c>
      <c r="AC249" s="41">
        <f t="shared" si="24"/>
        <v>100</v>
      </c>
      <c r="AD249" s="40">
        <f t="shared" si="35"/>
        <v>682787.09</v>
      </c>
      <c r="AE249" s="40">
        <f t="shared" si="36"/>
        <v>682787.09</v>
      </c>
      <c r="AF249" s="88">
        <f t="shared" si="31"/>
        <v>100</v>
      </c>
      <c r="AG249" s="40">
        <v>0</v>
      </c>
      <c r="AH249" s="40">
        <v>0</v>
      </c>
      <c r="AI249" s="91">
        <v>0</v>
      </c>
    </row>
    <row r="250" spans="1:35" ht="23.25" customHeight="1">
      <c r="A250" s="17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53" t="s">
        <v>27</v>
      </c>
      <c r="Q250" s="33">
        <v>604</v>
      </c>
      <c r="R250" s="34">
        <v>1</v>
      </c>
      <c r="S250" s="34">
        <v>13</v>
      </c>
      <c r="T250" s="35" t="s">
        <v>7</v>
      </c>
      <c r="U250" s="36" t="s">
        <v>11</v>
      </c>
      <c r="V250" s="35" t="s">
        <v>10</v>
      </c>
      <c r="W250" s="37" t="s">
        <v>9</v>
      </c>
      <c r="X250" s="50">
        <v>851</v>
      </c>
      <c r="Y250" s="39"/>
      <c r="Z250" s="40"/>
      <c r="AA250" s="52">
        <v>1249.9000000000001</v>
      </c>
      <c r="AB250" s="52">
        <v>1249.9000000000001</v>
      </c>
      <c r="AC250" s="41">
        <f t="shared" si="24"/>
        <v>100</v>
      </c>
      <c r="AD250" s="40">
        <f t="shared" si="35"/>
        <v>1249.9000000000001</v>
      </c>
      <c r="AE250" s="40">
        <f t="shared" si="36"/>
        <v>1249.9000000000001</v>
      </c>
      <c r="AF250" s="88">
        <f t="shared" si="31"/>
        <v>100</v>
      </c>
      <c r="AG250" s="52">
        <v>0</v>
      </c>
      <c r="AH250" s="52">
        <v>0</v>
      </c>
      <c r="AI250" s="91">
        <v>0</v>
      </c>
    </row>
    <row r="251" spans="1:35" ht="18.75" customHeight="1">
      <c r="A251" s="17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53" t="s">
        <v>25</v>
      </c>
      <c r="Q251" s="33">
        <v>604</v>
      </c>
      <c r="R251" s="34">
        <v>1</v>
      </c>
      <c r="S251" s="34">
        <v>13</v>
      </c>
      <c r="T251" s="35" t="s">
        <v>7</v>
      </c>
      <c r="U251" s="36" t="s">
        <v>11</v>
      </c>
      <c r="V251" s="35" t="s">
        <v>10</v>
      </c>
      <c r="W251" s="37" t="s">
        <v>9</v>
      </c>
      <c r="X251" s="50">
        <v>852</v>
      </c>
      <c r="Y251" s="39"/>
      <c r="Z251" s="40"/>
      <c r="AA251" s="52">
        <v>3495</v>
      </c>
      <c r="AB251" s="52">
        <v>3495</v>
      </c>
      <c r="AC251" s="41">
        <f t="shared" si="24"/>
        <v>100</v>
      </c>
      <c r="AD251" s="40">
        <f t="shared" si="35"/>
        <v>3495</v>
      </c>
      <c r="AE251" s="40">
        <f t="shared" si="36"/>
        <v>3495</v>
      </c>
      <c r="AF251" s="88">
        <f t="shared" si="31"/>
        <v>100</v>
      </c>
      <c r="AG251" s="52">
        <v>0</v>
      </c>
      <c r="AH251" s="52">
        <v>0</v>
      </c>
      <c r="AI251" s="91">
        <v>0</v>
      </c>
    </row>
    <row r="252" spans="1:35" ht="12.75" customHeight="1" thickBot="1">
      <c r="A252" s="17"/>
      <c r="B252" s="131" t="s">
        <v>12</v>
      </c>
      <c r="C252" s="131"/>
      <c r="D252" s="131"/>
      <c r="E252" s="131"/>
      <c r="F252" s="131"/>
      <c r="G252" s="131"/>
      <c r="H252" s="131"/>
      <c r="I252" s="131"/>
      <c r="J252" s="131"/>
      <c r="K252" s="131"/>
      <c r="L252" s="131"/>
      <c r="M252" s="131"/>
      <c r="N252" s="131"/>
      <c r="O252" s="131"/>
      <c r="P252" s="132"/>
      <c r="Q252" s="45">
        <v>604</v>
      </c>
      <c r="R252" s="46">
        <v>1</v>
      </c>
      <c r="S252" s="46">
        <v>13</v>
      </c>
      <c r="T252" s="47" t="s">
        <v>7</v>
      </c>
      <c r="U252" s="48" t="s">
        <v>11</v>
      </c>
      <c r="V252" s="47" t="s">
        <v>10</v>
      </c>
      <c r="W252" s="49" t="s">
        <v>9</v>
      </c>
      <c r="X252" s="50" t="s">
        <v>8</v>
      </c>
      <c r="Y252" s="39"/>
      <c r="Z252" s="40">
        <v>5339.12</v>
      </c>
      <c r="AA252" s="52">
        <v>0</v>
      </c>
      <c r="AB252" s="52">
        <v>0</v>
      </c>
      <c r="AC252" s="41">
        <v>0</v>
      </c>
      <c r="AD252" s="40">
        <f t="shared" si="35"/>
        <v>0</v>
      </c>
      <c r="AE252" s="40">
        <f t="shared" si="36"/>
        <v>0</v>
      </c>
      <c r="AF252" s="89">
        <v>0</v>
      </c>
      <c r="AG252" s="52">
        <v>0</v>
      </c>
      <c r="AH252" s="52">
        <v>0</v>
      </c>
      <c r="AI252" s="92">
        <v>0</v>
      </c>
    </row>
    <row r="253" spans="1:35" ht="12.75" customHeight="1" thickBot="1">
      <c r="A253" s="17"/>
      <c r="B253" s="61"/>
      <c r="C253" s="61"/>
      <c r="D253" s="61"/>
      <c r="E253" s="61"/>
      <c r="F253" s="61"/>
      <c r="G253" s="61"/>
      <c r="H253" s="61"/>
      <c r="I253" s="61"/>
      <c r="J253" s="61"/>
      <c r="K253" s="61"/>
      <c r="L253" s="61"/>
      <c r="M253" s="61"/>
      <c r="N253" s="61"/>
      <c r="O253" s="61"/>
      <c r="P253" s="94" t="s">
        <v>189</v>
      </c>
      <c r="Q253" s="62"/>
      <c r="R253" s="63"/>
      <c r="S253" s="63"/>
      <c r="T253" s="63"/>
      <c r="U253" s="63"/>
      <c r="V253" s="63"/>
      <c r="W253" s="63"/>
      <c r="X253" s="64"/>
      <c r="Y253" s="65"/>
      <c r="Z253" s="66">
        <v>28949953.09</v>
      </c>
      <c r="AA253" s="67">
        <f>AA14</f>
        <v>37133810.579999998</v>
      </c>
      <c r="AB253" s="67">
        <f t="shared" ref="AB253:AC253" si="38">AB14</f>
        <v>34321277.149999999</v>
      </c>
      <c r="AC253" s="67">
        <f t="shared" si="38"/>
        <v>92.425949865983299</v>
      </c>
      <c r="AD253" s="67">
        <f>AD14</f>
        <v>34074833.030000001</v>
      </c>
      <c r="AE253" s="67">
        <f>AE14</f>
        <v>31262299.600000001</v>
      </c>
      <c r="AF253" s="90">
        <f t="shared" si="31"/>
        <v>91.746009650219548</v>
      </c>
      <c r="AG253" s="67">
        <f>AG14</f>
        <v>3058977.55</v>
      </c>
      <c r="AH253" s="67">
        <f t="shared" ref="AH253" si="39">AH14</f>
        <v>3058977.55</v>
      </c>
      <c r="AI253" s="93">
        <f t="shared" si="34"/>
        <v>100</v>
      </c>
    </row>
    <row r="254" spans="1:35" ht="12.75" customHeight="1">
      <c r="A254" s="6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"/>
      <c r="Q254" s="6"/>
      <c r="R254" s="6"/>
      <c r="S254" s="6"/>
      <c r="T254" s="6"/>
      <c r="U254" s="6"/>
      <c r="V254" s="6"/>
      <c r="W254" s="6"/>
      <c r="X254" s="6"/>
      <c r="Y254" s="68"/>
      <c r="Z254" s="6"/>
      <c r="AA254" s="6"/>
      <c r="AB254" s="68"/>
      <c r="AC254" s="68"/>
    </row>
    <row r="255" spans="1:35" ht="11.25" customHeight="1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70" t="s">
        <v>1</v>
      </c>
      <c r="AA255" s="70"/>
      <c r="AB255" s="6"/>
      <c r="AC255" s="6"/>
    </row>
    <row r="256" spans="1:35" ht="11.25" customHeight="1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71" t="s">
        <v>0</v>
      </c>
      <c r="AA256" s="70"/>
      <c r="AB256" s="6"/>
      <c r="AC256" s="6"/>
    </row>
    <row r="257" spans="1:29" ht="11.25" customHeight="1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"/>
      <c r="AC257" s="6"/>
    </row>
  </sheetData>
  <mergeCells count="187">
    <mergeCell ref="B14:P14"/>
    <mergeCell ref="B93:P93"/>
    <mergeCell ref="B19:P19"/>
    <mergeCell ref="B18:P18"/>
    <mergeCell ref="B42:P42"/>
    <mergeCell ref="B48:P48"/>
    <mergeCell ref="B32:P32"/>
    <mergeCell ref="B61:P61"/>
    <mergeCell ref="B91:P91"/>
    <mergeCell ref="B53:P53"/>
    <mergeCell ref="B16:P16"/>
    <mergeCell ref="B34:P34"/>
    <mergeCell ref="C15:P15"/>
    <mergeCell ref="B59:P59"/>
    <mergeCell ref="B85:P85"/>
    <mergeCell ref="B26:P26"/>
    <mergeCell ref="B39:P39"/>
    <mergeCell ref="B95:P95"/>
    <mergeCell ref="B96:P96"/>
    <mergeCell ref="B45:P45"/>
    <mergeCell ref="B51:P51"/>
    <mergeCell ref="B90:P90"/>
    <mergeCell ref="B52:P52"/>
    <mergeCell ref="B89:P89"/>
    <mergeCell ref="B17:P17"/>
    <mergeCell ref="B25:P25"/>
    <mergeCell ref="B22:P22"/>
    <mergeCell ref="B23:P23"/>
    <mergeCell ref="B44:P44"/>
    <mergeCell ref="B86:P86"/>
    <mergeCell ref="B76:P76"/>
    <mergeCell ref="B73:P73"/>
    <mergeCell ref="B58:P58"/>
    <mergeCell ref="B74:P74"/>
    <mergeCell ref="B27:P27"/>
    <mergeCell ref="B201:P201"/>
    <mergeCell ref="B208:P208"/>
    <mergeCell ref="B188:P188"/>
    <mergeCell ref="B173:P173"/>
    <mergeCell ref="B174:P174"/>
    <mergeCell ref="B197:P197"/>
    <mergeCell ref="B198:P198"/>
    <mergeCell ref="B199:P199"/>
    <mergeCell ref="B204:P204"/>
    <mergeCell ref="B207:P207"/>
    <mergeCell ref="B205:P205"/>
    <mergeCell ref="B206:P206"/>
    <mergeCell ref="B20:P20"/>
    <mergeCell ref="B28:P28"/>
    <mergeCell ref="B35:P35"/>
    <mergeCell ref="B92:P92"/>
    <mergeCell ref="B159:P159"/>
    <mergeCell ref="B149:P149"/>
    <mergeCell ref="B152:P152"/>
    <mergeCell ref="B156:P156"/>
    <mergeCell ref="B155:P155"/>
    <mergeCell ref="B33:P33"/>
    <mergeCell ref="B31:P31"/>
    <mergeCell ref="B40:P40"/>
    <mergeCell ref="B38:P38"/>
    <mergeCell ref="B21:P21"/>
    <mergeCell ref="B29:P29"/>
    <mergeCell ref="B88:P88"/>
    <mergeCell ref="B87:P87"/>
    <mergeCell ref="B94:P94"/>
    <mergeCell ref="B110:P110"/>
    <mergeCell ref="B97:P97"/>
    <mergeCell ref="B99:P99"/>
    <mergeCell ref="B146:P146"/>
    <mergeCell ref="B112:P112"/>
    <mergeCell ref="B109:P109"/>
    <mergeCell ref="B223:P223"/>
    <mergeCell ref="B24:P24"/>
    <mergeCell ref="B30:P30"/>
    <mergeCell ref="B134:P134"/>
    <mergeCell ref="B135:P135"/>
    <mergeCell ref="B124:P124"/>
    <mergeCell ref="B113:P113"/>
    <mergeCell ref="B120:P120"/>
    <mergeCell ref="B175:P175"/>
    <mergeCell ref="B190:P190"/>
    <mergeCell ref="B154:P154"/>
    <mergeCell ref="B168:P168"/>
    <mergeCell ref="B177:P177"/>
    <mergeCell ref="B189:P189"/>
    <mergeCell ref="B196:P196"/>
    <mergeCell ref="B191:P191"/>
    <mergeCell ref="B215:P215"/>
    <mergeCell ref="B222:P222"/>
    <mergeCell ref="B214:P214"/>
    <mergeCell ref="B212:P212"/>
    <mergeCell ref="B210:P210"/>
    <mergeCell ref="B209:P209"/>
    <mergeCell ref="B213:P213"/>
    <mergeCell ref="B211:P211"/>
    <mergeCell ref="B243:P243"/>
    <mergeCell ref="B241:P241"/>
    <mergeCell ref="B235:P235"/>
    <mergeCell ref="B224:P224"/>
    <mergeCell ref="B226:P226"/>
    <mergeCell ref="B239:P239"/>
    <mergeCell ref="B238:P238"/>
    <mergeCell ref="B237:P237"/>
    <mergeCell ref="B236:P236"/>
    <mergeCell ref="B225:P225"/>
    <mergeCell ref="B230:P230"/>
    <mergeCell ref="B229:P229"/>
    <mergeCell ref="C234:P234"/>
    <mergeCell ref="B111:P111"/>
    <mergeCell ref="B81:P81"/>
    <mergeCell ref="B75:P75"/>
    <mergeCell ref="B78:P78"/>
    <mergeCell ref="B72:P72"/>
    <mergeCell ref="B60:P60"/>
    <mergeCell ref="B49:P49"/>
    <mergeCell ref="B46:P46"/>
    <mergeCell ref="B41:P41"/>
    <mergeCell ref="B50:P50"/>
    <mergeCell ref="B43:P43"/>
    <mergeCell ref="B56:P56"/>
    <mergeCell ref="B121:P121"/>
    <mergeCell ref="B119:P119"/>
    <mergeCell ref="B114:P114"/>
    <mergeCell ref="B136:P136"/>
    <mergeCell ref="B118:P118"/>
    <mergeCell ref="B123:P123"/>
    <mergeCell ref="B133:P133"/>
    <mergeCell ref="B122:P122"/>
    <mergeCell ref="B116:P116"/>
    <mergeCell ref="B132:P132"/>
    <mergeCell ref="B117:P117"/>
    <mergeCell ref="B125:P125"/>
    <mergeCell ref="B142:P142"/>
    <mergeCell ref="B158:P158"/>
    <mergeCell ref="B139:P139"/>
    <mergeCell ref="B140:P140"/>
    <mergeCell ref="B143:P143"/>
    <mergeCell ref="B141:P141"/>
    <mergeCell ref="B145:P145"/>
    <mergeCell ref="B153:P153"/>
    <mergeCell ref="B150:P150"/>
    <mergeCell ref="B144:P144"/>
    <mergeCell ref="B147:P147"/>
    <mergeCell ref="B157:P157"/>
    <mergeCell ref="B252:P252"/>
    <mergeCell ref="B37:P37"/>
    <mergeCell ref="B36:P36"/>
    <mergeCell ref="B47:P47"/>
    <mergeCell ref="B79:P79"/>
    <mergeCell ref="B115:P115"/>
    <mergeCell ref="B148:P148"/>
    <mergeCell ref="B245:P245"/>
    <mergeCell ref="B246:P246"/>
    <mergeCell ref="B248:P248"/>
    <mergeCell ref="B247:P247"/>
    <mergeCell ref="B249:P249"/>
    <mergeCell ref="B203:P203"/>
    <mergeCell ref="B202:P202"/>
    <mergeCell ref="B171:P171"/>
    <mergeCell ref="B192:P192"/>
    <mergeCell ref="B193:P193"/>
    <mergeCell ref="B200:P200"/>
    <mergeCell ref="B194:P194"/>
    <mergeCell ref="B195:P195"/>
    <mergeCell ref="B172:P172"/>
    <mergeCell ref="B240:P240"/>
    <mergeCell ref="B244:P244"/>
    <mergeCell ref="B242:P242"/>
    <mergeCell ref="AG8:AI8"/>
    <mergeCell ref="P2:AI2"/>
    <mergeCell ref="P4:AI4"/>
    <mergeCell ref="AA1:AH1"/>
    <mergeCell ref="P6:AH7"/>
    <mergeCell ref="AD10:AI10"/>
    <mergeCell ref="AD11:AF11"/>
    <mergeCell ref="AG11:AI11"/>
    <mergeCell ref="P11:P12"/>
    <mergeCell ref="Q10:Q12"/>
    <mergeCell ref="R10:R12"/>
    <mergeCell ref="S10:S12"/>
    <mergeCell ref="T10:W12"/>
    <mergeCell ref="X10:X12"/>
    <mergeCell ref="AA11:AA12"/>
    <mergeCell ref="AB11:AB12"/>
    <mergeCell ref="AC11:AC12"/>
    <mergeCell ref="AA10:AC10"/>
    <mergeCell ref="AA3:AC3"/>
  </mergeCells>
  <phoneticPr fontId="2" type="noConversion"/>
  <pageMargins left="0.23622048182750299" right="0.23622048182750299" top="0.78740157480314998" bottom="0.23622048182750299" header="0.23622048182750299" footer="0.23622048182750299"/>
  <pageSetup paperSize="9" scale="82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Ост БР</vt:lpstr>
      <vt:lpstr>'Ост БР'!Заголовки_для_печати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бух-сервер</cp:lastModifiedBy>
  <cp:lastPrinted>2025-04-24T10:43:44Z</cp:lastPrinted>
  <dcterms:created xsi:type="dcterms:W3CDTF">2022-03-16T06:29:50Z</dcterms:created>
  <dcterms:modified xsi:type="dcterms:W3CDTF">2025-04-24T10:43:45Z</dcterms:modified>
</cp:coreProperties>
</file>