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20" yWindow="-120" windowWidth="21840" windowHeight="13740" activeTab="1"/>
  </bookViews>
  <sheets>
    <sheet name="11" sheetId="1" r:id="rId1"/>
    <sheet name="БР ГРБС по ПБС_1" sheetId="2" r:id="rId2"/>
  </sheets>
  <calcPr calcId="125725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6" i="2"/>
  <c r="N16"/>
  <c r="R14"/>
  <c r="Q14"/>
  <c r="Q128"/>
  <c r="R108"/>
  <c r="S108"/>
  <c r="Q108"/>
  <c r="O108"/>
  <c r="R109"/>
  <c r="R110"/>
  <c r="Q109"/>
  <c r="Q110"/>
  <c r="N108"/>
  <c r="N61"/>
  <c r="O61"/>
  <c r="O73"/>
  <c r="O74"/>
  <c r="N73"/>
  <c r="N74"/>
  <c r="P68"/>
  <c r="P69"/>
  <c r="P70"/>
  <c r="P71"/>
  <c r="P72"/>
  <c r="P73"/>
  <c r="P74"/>
  <c r="P75"/>
  <c r="O75"/>
  <c r="N75"/>
  <c r="O60"/>
  <c r="N60"/>
  <c r="R60"/>
  <c r="S60"/>
  <c r="Q60"/>
  <c r="I102"/>
  <c r="I85"/>
  <c r="I83"/>
  <c r="S61"/>
  <c r="R61"/>
  <c r="Q61"/>
  <c r="M69"/>
  <c r="M70"/>
  <c r="M71"/>
  <c r="M72"/>
  <c r="M73"/>
  <c r="M74"/>
  <c r="M75"/>
  <c r="I73"/>
  <c r="I74"/>
  <c r="H73"/>
  <c r="H74"/>
  <c r="S100"/>
  <c r="S101"/>
  <c r="S102"/>
  <c r="S103"/>
  <c r="S104"/>
  <c r="S105"/>
  <c r="S106"/>
  <c r="S107"/>
  <c r="S109"/>
  <c r="S110"/>
  <c r="S111"/>
  <c r="S112"/>
  <c r="S113"/>
  <c r="S114"/>
  <c r="S115"/>
  <c r="S116"/>
  <c r="S117"/>
  <c r="S118"/>
  <c r="S119"/>
  <c r="S120"/>
  <c r="S121"/>
  <c r="S122"/>
  <c r="S123"/>
  <c r="S124"/>
  <c r="S125"/>
  <c r="S126"/>
  <c r="S127"/>
  <c r="R71"/>
  <c r="I71"/>
  <c r="I70" s="1"/>
  <c r="I72"/>
  <c r="Q72" s="1"/>
  <c r="H71"/>
  <c r="H70" s="1"/>
  <c r="I53"/>
  <c r="P43"/>
  <c r="P44"/>
  <c r="P25"/>
  <c r="P26"/>
  <c r="P29"/>
  <c r="O29"/>
  <c r="N29"/>
  <c r="M25"/>
  <c r="M26"/>
  <c r="M29"/>
  <c r="I29"/>
  <c r="I28"/>
  <c r="I27" s="1"/>
  <c r="M27" s="1"/>
  <c r="J28"/>
  <c r="J27" s="1"/>
  <c r="K28"/>
  <c r="K27" s="1"/>
  <c r="L28"/>
  <c r="L27" s="1"/>
  <c r="N28"/>
  <c r="N27" s="1"/>
  <c r="O28"/>
  <c r="Q28"/>
  <c r="Q27" s="1"/>
  <c r="R28"/>
  <c r="R27" s="1"/>
  <c r="S28"/>
  <c r="H16"/>
  <c r="H27"/>
  <c r="H28"/>
  <c r="R36"/>
  <c r="R37"/>
  <c r="Q37"/>
  <c r="R38"/>
  <c r="Q38"/>
  <c r="I37"/>
  <c r="I38"/>
  <c r="I33"/>
  <c r="H21"/>
  <c r="I22"/>
  <c r="P28" l="1"/>
  <c r="Q71"/>
  <c r="Q70" s="1"/>
  <c r="S72"/>
  <c r="R70"/>
  <c r="M28"/>
  <c r="O27"/>
  <c r="P27" s="1"/>
  <c r="R16"/>
  <c r="R15" s="1"/>
  <c r="Q16"/>
  <c r="Q15" s="1"/>
  <c r="Q36"/>
  <c r="S36" s="1"/>
  <c r="S16"/>
  <c r="S37"/>
  <c r="S38"/>
  <c r="R88"/>
  <c r="P122"/>
  <c r="P123"/>
  <c r="O18"/>
  <c r="P18" s="1"/>
  <c r="O19"/>
  <c r="O20"/>
  <c r="O22"/>
  <c r="O23"/>
  <c r="P23" s="1"/>
  <c r="O24"/>
  <c r="O25"/>
  <c r="O26"/>
  <c r="O33"/>
  <c r="O34"/>
  <c r="P34" s="1"/>
  <c r="O35"/>
  <c r="O39"/>
  <c r="O40"/>
  <c r="O43"/>
  <c r="O44"/>
  <c r="O46"/>
  <c r="O48"/>
  <c r="O49"/>
  <c r="O50"/>
  <c r="O51"/>
  <c r="O53"/>
  <c r="O57"/>
  <c r="P57" s="1"/>
  <c r="O58"/>
  <c r="O59"/>
  <c r="O63"/>
  <c r="P63" s="1"/>
  <c r="O65"/>
  <c r="O67"/>
  <c r="O68"/>
  <c r="O69"/>
  <c r="O78"/>
  <c r="O79"/>
  <c r="O81"/>
  <c r="P81" s="1"/>
  <c r="O83"/>
  <c r="O85"/>
  <c r="P85" s="1"/>
  <c r="O86"/>
  <c r="O87"/>
  <c r="O90"/>
  <c r="O91"/>
  <c r="O93"/>
  <c r="P93" s="1"/>
  <c r="O94"/>
  <c r="O97"/>
  <c r="P97" s="1"/>
  <c r="O102"/>
  <c r="O103"/>
  <c r="O104"/>
  <c r="O105"/>
  <c r="O106"/>
  <c r="O107"/>
  <c r="O112"/>
  <c r="O113"/>
  <c r="O114"/>
  <c r="O115"/>
  <c r="P115" s="1"/>
  <c r="O116"/>
  <c r="O119"/>
  <c r="P119" s="1"/>
  <c r="O120"/>
  <c r="O121"/>
  <c r="O122"/>
  <c r="O123"/>
  <c r="O124"/>
  <c r="O125"/>
  <c r="O126"/>
  <c r="O127"/>
  <c r="N18"/>
  <c r="N19"/>
  <c r="N20"/>
  <c r="P20" s="1"/>
  <c r="N22"/>
  <c r="P22" s="1"/>
  <c r="N23"/>
  <c r="N24"/>
  <c r="P24" s="1"/>
  <c r="N25"/>
  <c r="N26"/>
  <c r="N33"/>
  <c r="N34"/>
  <c r="N35"/>
  <c r="N39"/>
  <c r="N40"/>
  <c r="N43"/>
  <c r="N44"/>
  <c r="N46"/>
  <c r="P46" s="1"/>
  <c r="N48"/>
  <c r="N49"/>
  <c r="N50"/>
  <c r="N51"/>
  <c r="N53"/>
  <c r="N57"/>
  <c r="N58"/>
  <c r="N59"/>
  <c r="N63"/>
  <c r="N65"/>
  <c r="N67"/>
  <c r="P67" s="1"/>
  <c r="N78"/>
  <c r="N79"/>
  <c r="N81"/>
  <c r="N83"/>
  <c r="P83" s="1"/>
  <c r="N85"/>
  <c r="N86"/>
  <c r="N87"/>
  <c r="N90"/>
  <c r="N91"/>
  <c r="N93"/>
  <c r="N94"/>
  <c r="N95"/>
  <c r="N96"/>
  <c r="N97"/>
  <c r="N102"/>
  <c r="P102" s="1"/>
  <c r="N103"/>
  <c r="N104"/>
  <c r="N105"/>
  <c r="N107"/>
  <c r="P107" s="1"/>
  <c r="P111"/>
  <c r="N112"/>
  <c r="N113"/>
  <c r="N115"/>
  <c r="N116"/>
  <c r="N117"/>
  <c r="N118"/>
  <c r="N119"/>
  <c r="N120"/>
  <c r="N121"/>
  <c r="N122"/>
  <c r="N123"/>
  <c r="N124"/>
  <c r="N125"/>
  <c r="N126"/>
  <c r="N127"/>
  <c r="I99"/>
  <c r="J99"/>
  <c r="K99"/>
  <c r="L99"/>
  <c r="M99"/>
  <c r="Q99"/>
  <c r="S99" s="1"/>
  <c r="R99"/>
  <c r="R98" s="1"/>
  <c r="H99"/>
  <c r="M83"/>
  <c r="I82"/>
  <c r="O82" s="1"/>
  <c r="H82"/>
  <c r="N82" s="1"/>
  <c r="I68"/>
  <c r="H68"/>
  <c r="N68" s="1"/>
  <c r="H45"/>
  <c r="N45" s="1"/>
  <c r="I17"/>
  <c r="H17"/>
  <c r="I126"/>
  <c r="J126"/>
  <c r="K126"/>
  <c r="L126"/>
  <c r="H126"/>
  <c r="I124"/>
  <c r="I121" s="1"/>
  <c r="I120" s="1"/>
  <c r="H124"/>
  <c r="H121" s="1"/>
  <c r="H120" s="1"/>
  <c r="I118"/>
  <c r="I117" s="1"/>
  <c r="O117" s="1"/>
  <c r="H118"/>
  <c r="H117" s="1"/>
  <c r="I114"/>
  <c r="H114"/>
  <c r="N114" s="1"/>
  <c r="I110"/>
  <c r="H110"/>
  <c r="I112"/>
  <c r="H112"/>
  <c r="I90"/>
  <c r="H90"/>
  <c r="I92"/>
  <c r="O92" s="1"/>
  <c r="H92"/>
  <c r="N92" s="1"/>
  <c r="I96"/>
  <c r="I95" s="1"/>
  <c r="O95" s="1"/>
  <c r="H96"/>
  <c r="H95" s="1"/>
  <c r="I101"/>
  <c r="O101" s="1"/>
  <c r="O98" s="1"/>
  <c r="H101"/>
  <c r="N101" s="1"/>
  <c r="I103"/>
  <c r="H103"/>
  <c r="I106"/>
  <c r="I105" s="1"/>
  <c r="H106"/>
  <c r="H105" s="1"/>
  <c r="I78"/>
  <c r="H78"/>
  <c r="I80"/>
  <c r="O80" s="1"/>
  <c r="H80"/>
  <c r="N80" s="1"/>
  <c r="I84"/>
  <c r="O84" s="1"/>
  <c r="H84"/>
  <c r="N84" s="1"/>
  <c r="I62"/>
  <c r="O62" s="1"/>
  <c r="P62" s="1"/>
  <c r="H62"/>
  <c r="N62" s="1"/>
  <c r="I64"/>
  <c r="O64" s="1"/>
  <c r="H64"/>
  <c r="N64" s="1"/>
  <c r="I66"/>
  <c r="H66"/>
  <c r="N66" s="1"/>
  <c r="I56"/>
  <c r="I55" s="1"/>
  <c r="I54" s="1"/>
  <c r="O54" s="1"/>
  <c r="H56"/>
  <c r="H55" s="1"/>
  <c r="H54" s="1"/>
  <c r="N54" s="1"/>
  <c r="I58"/>
  <c r="H58"/>
  <c r="I52"/>
  <c r="O52" s="1"/>
  <c r="H52"/>
  <c r="N52" s="1"/>
  <c r="I50"/>
  <c r="H50"/>
  <c r="I47"/>
  <c r="O47" s="1"/>
  <c r="H47"/>
  <c r="N47" s="1"/>
  <c r="I45"/>
  <c r="O45" s="1"/>
  <c r="I43"/>
  <c r="H43"/>
  <c r="H39"/>
  <c r="I36"/>
  <c r="H36"/>
  <c r="H32"/>
  <c r="N21"/>
  <c r="I21"/>
  <c r="O21" s="1"/>
  <c r="I32"/>
  <c r="O32" s="1"/>
  <c r="P19" l="1"/>
  <c r="O17"/>
  <c r="O15" s="1"/>
  <c r="I16"/>
  <c r="I15" s="1"/>
  <c r="P117"/>
  <c r="O118"/>
  <c r="P118" s="1"/>
  <c r="P116"/>
  <c r="P114"/>
  <c r="P110"/>
  <c r="P105"/>
  <c r="N106"/>
  <c r="P106" s="1"/>
  <c r="R128"/>
  <c r="Q88"/>
  <c r="S88" s="1"/>
  <c r="Q98"/>
  <c r="S98" s="1"/>
  <c r="N98"/>
  <c r="P98" s="1"/>
  <c r="P101"/>
  <c r="P96"/>
  <c r="O96"/>
  <c r="P95"/>
  <c r="P92"/>
  <c r="P84"/>
  <c r="P82"/>
  <c r="P80"/>
  <c r="O66"/>
  <c r="I61"/>
  <c r="H61"/>
  <c r="M68"/>
  <c r="S71"/>
  <c r="S70"/>
  <c r="P66"/>
  <c r="P64"/>
  <c r="P65"/>
  <c r="O55"/>
  <c r="O56"/>
  <c r="P54"/>
  <c r="N55"/>
  <c r="N56"/>
  <c r="P48"/>
  <c r="P53"/>
  <c r="P52"/>
  <c r="P47"/>
  <c r="P45"/>
  <c r="N32"/>
  <c r="H15"/>
  <c r="P33"/>
  <c r="P32"/>
  <c r="P21"/>
  <c r="N17"/>
  <c r="S15"/>
  <c r="H98"/>
  <c r="I98"/>
  <c r="H109"/>
  <c r="H77"/>
  <c r="N77" s="1"/>
  <c r="I77"/>
  <c r="M82"/>
  <c r="H89"/>
  <c r="H42"/>
  <c r="I109"/>
  <c r="I89"/>
  <c r="I42"/>
  <c r="M17"/>
  <c r="M18"/>
  <c r="M20"/>
  <c r="M21"/>
  <c r="M22"/>
  <c r="M23"/>
  <c r="M24"/>
  <c r="M32"/>
  <c r="M33"/>
  <c r="M34"/>
  <c r="M37"/>
  <c r="M38"/>
  <c r="M45"/>
  <c r="M46"/>
  <c r="M47"/>
  <c r="M48"/>
  <c r="M52"/>
  <c r="M53"/>
  <c r="M54"/>
  <c r="M55"/>
  <c r="M56"/>
  <c r="M57"/>
  <c r="M62"/>
  <c r="M63"/>
  <c r="M65"/>
  <c r="M66"/>
  <c r="M67"/>
  <c r="M80"/>
  <c r="M81"/>
  <c r="M84"/>
  <c r="M85"/>
  <c r="M92"/>
  <c r="M93"/>
  <c r="M95"/>
  <c r="M96"/>
  <c r="M97"/>
  <c r="M101"/>
  <c r="M102"/>
  <c r="M105"/>
  <c r="M106"/>
  <c r="M107"/>
  <c r="M110"/>
  <c r="M111"/>
  <c r="M114"/>
  <c r="M115"/>
  <c r="M116"/>
  <c r="M117"/>
  <c r="M118"/>
  <c r="M119"/>
  <c r="M64"/>
  <c r="M36"/>
  <c r="I39"/>
  <c r="I108" l="1"/>
  <c r="H108"/>
  <c r="I88"/>
  <c r="O88" s="1"/>
  <c r="O89"/>
  <c r="H88"/>
  <c r="N88" s="1"/>
  <c r="N89"/>
  <c r="P89" s="1"/>
  <c r="H76"/>
  <c r="N76" s="1"/>
  <c r="I76"/>
  <c r="O76" s="1"/>
  <c r="O77"/>
  <c r="P77" s="1"/>
  <c r="P61"/>
  <c r="M61"/>
  <c r="I60"/>
  <c r="H60"/>
  <c r="P56"/>
  <c r="P55"/>
  <c r="I41"/>
  <c r="O41" s="1"/>
  <c r="O42"/>
  <c r="H41"/>
  <c r="N41" s="1"/>
  <c r="N42"/>
  <c r="P17"/>
  <c r="M109"/>
  <c r="M98"/>
  <c r="M89"/>
  <c r="M77"/>
  <c r="M42"/>
  <c r="P108" l="1"/>
  <c r="M108"/>
  <c r="P109"/>
  <c r="P88"/>
  <c r="M88"/>
  <c r="P76"/>
  <c r="M76"/>
  <c r="O14"/>
  <c r="O128" s="1"/>
  <c r="P60"/>
  <c r="M60"/>
  <c r="H14"/>
  <c r="H128" s="1"/>
  <c r="M41"/>
  <c r="P41"/>
  <c r="P42"/>
  <c r="N15"/>
  <c r="P16"/>
  <c r="M16"/>
  <c r="I14"/>
  <c r="I128" s="1"/>
  <c r="M15"/>
  <c r="N14" l="1"/>
  <c r="P15"/>
  <c r="M128"/>
  <c r="M14"/>
  <c r="P14" l="1"/>
  <c r="N128"/>
  <c r="P128" s="1"/>
</calcChain>
</file>

<file path=xl/sharedStrings.xml><?xml version="1.0" encoding="utf-8"?>
<sst xmlns="http://schemas.openxmlformats.org/spreadsheetml/2006/main" count="728" uniqueCount="172">
  <si>
    <t/>
  </si>
  <si>
    <t>20020</t>
  </si>
  <si>
    <t>01</t>
  </si>
  <si>
    <t>2</t>
  </si>
  <si>
    <t>54</t>
  </si>
  <si>
    <t>Всего расходов</t>
  </si>
  <si>
    <t>Иные закупки товаров, работ и услуг для обеспечения государственных (муниципальных) нужд</t>
  </si>
  <si>
    <t>Обустройство мест массового отдыха населения (городских парков) Дружинского сельского поселения Омского муниципального района Омской области</t>
  </si>
  <si>
    <t>20010</t>
  </si>
  <si>
    <t>1</t>
  </si>
  <si>
    <t>9</t>
  </si>
  <si>
    <t>04</t>
  </si>
  <si>
    <t>Разработка проектно-сметной документации капитального ремонта гидротехнических сооружений.</t>
  </si>
  <si>
    <t>00000</t>
  </si>
  <si>
    <t>Развитие водохозяйственного комплекса Дружинского сельского поселения</t>
  </si>
  <si>
    <t>00</t>
  </si>
  <si>
    <t>29980</t>
  </si>
  <si>
    <t>06</t>
  </si>
  <si>
    <t>7</t>
  </si>
  <si>
    <t>Иные межбюджетные трансферты</t>
  </si>
  <si>
    <t>Межбюджетные трасферты бюджету Омского муниципального района из бюджета поселения по передаче отдельных бюджетных полномочий финансового органа</t>
  </si>
  <si>
    <t>0470600000</t>
  </si>
  <si>
    <t>Предоставление межбюджетных трансфертов бюджету Омского муниципального района из бюджета поселения на осуществление полномочий по исполнению бюджета в части передачи полномочий по осуществлению контроля за исполнением бюджета сельского поселения</t>
  </si>
  <si>
    <t>Выполнение части полномочий в области обращения с твердыми коммунальными отходами</t>
  </si>
  <si>
    <t>Осуществление части полномочий по решению вопросов местного значения в соответствии с заключёнными соглашениями</t>
  </si>
  <si>
    <t>Подпрограмма «Организация мероприятий по осуществлению части переданных полномочий»</t>
  </si>
  <si>
    <t>6</t>
  </si>
  <si>
    <t>Социальные выплаты гражданам, кроме публичных нормативных социальных выплат</t>
  </si>
  <si>
    <t>Осуществление мероприятий по предоставлению других выплат социального характера</t>
  </si>
  <si>
    <t>Формирование условий для осуществления социальной поддержки граждан</t>
  </si>
  <si>
    <t>03</t>
  </si>
  <si>
    <t>Организация, проведение и участие в областных, районных и сельских спортивных мероприятиях, соревнованиях и праздниках</t>
  </si>
  <si>
    <t>Развитие физической культуры и спорта</t>
  </si>
  <si>
    <t>Развитие физической культуры и спорта в поселении</t>
  </si>
  <si>
    <t>02</t>
  </si>
  <si>
    <t>Премии и гранты</t>
  </si>
  <si>
    <t>Поощрение талантливой молодежи</t>
  </si>
  <si>
    <t>Реализация молодежной политики на территории поселения</t>
  </si>
  <si>
    <t>Уплата налогов, сборов и иных платежей</t>
  </si>
  <si>
    <t>Организация культурно – досугового обслуживания населения учреждением культуры</t>
  </si>
  <si>
    <t>10010</t>
  </si>
  <si>
    <t>Развитие творческого потенциала поселения</t>
  </si>
  <si>
    <t>20040</t>
  </si>
  <si>
    <t>5</t>
  </si>
  <si>
    <t>Прочие мероприятия по благоустройству</t>
  </si>
  <si>
    <t>Модернизация и содержание уличного освещения</t>
  </si>
  <si>
    <t>Благоустройство Дружинского сельского поселения</t>
  </si>
  <si>
    <t>4</t>
  </si>
  <si>
    <t>Строительство и реконструкция улично-дорожной сети Дружинского СП</t>
  </si>
  <si>
    <t>20030</t>
  </si>
  <si>
    <t>Безопасность дорожного движения в Дружинском СП</t>
  </si>
  <si>
    <t>Содержание автомобильных и внутрипоселковых автомобильных дорог Дружинского СП</t>
  </si>
  <si>
    <t>Ремонт автомобильных и внутрипоселковых дорог общего пользования</t>
  </si>
  <si>
    <t>Организация ремонта и содержания автомобильных дорог местного значения, повышение безопасности дорожного движения в границах Дружинского сельского поселения</t>
  </si>
  <si>
    <t>3</t>
  </si>
  <si>
    <t>Мероприятия по предупреждению и ликвидации последствий чрезвычайных ситуаций и стихийных бедствий</t>
  </si>
  <si>
    <t>Предупреждение и ликвидация последствий чрезвычайных ситуаций</t>
  </si>
  <si>
    <t>20060</t>
  </si>
  <si>
    <t>Оплата взносов за капитальный ремонт многоквартирных домов в Дружинском сельском поселении</t>
  </si>
  <si>
    <t>Ремонт и содержание объектов муниципальной собственности</t>
  </si>
  <si>
    <t>Мероприятия по землеустройству и землепользованию</t>
  </si>
  <si>
    <t>Оценка недвижимости, признание прав и регулирование отношений по муниципальной собственности</t>
  </si>
  <si>
    <t>Формирование и развитие муниципальной собственности</t>
  </si>
  <si>
    <t>51182</t>
  </si>
  <si>
    <t>Расходы на выплаты персоналу государственных (муниципальных) органов</t>
  </si>
  <si>
    <t>Финансовое обеспечение исполнения органами местного самоуправления Омской области полномочий по первичному воинскому учету, на территориях, где отсутствуют военные комиссариаты</t>
  </si>
  <si>
    <t>Руководство и управление в сфере установленных функций органов местного самоуправления</t>
  </si>
  <si>
    <t>29970</t>
  </si>
  <si>
    <t>Резервные средства</t>
  </si>
  <si>
    <t>Формирование и использование средств резервных фондов</t>
  </si>
  <si>
    <t>Расходы на выплаты персоналу казенных учреждений</t>
  </si>
  <si>
    <t>Организация материально – технического обеспечения деятельности Администрации</t>
  </si>
  <si>
    <t>Организация и обеспечение мероприятий по решению других (общих) вопросов муниципального значения</t>
  </si>
  <si>
    <t>Повышение эффективности деятельности Администрации Дружинского сельского поселения</t>
  </si>
  <si>
    <t>0</t>
  </si>
  <si>
    <t>Целевая статья</t>
  </si>
  <si>
    <t>Процент исполнения</t>
  </si>
  <si>
    <t>Муниципальная программа Дружинского сельского поселения Омского муниципального района Омской области "Развитие социально-экономического потенциала Дружинского сельского поселения Омского муниципального района Омской области на 2014 - 2025 годы"</t>
  </si>
  <si>
    <t>Подпрограмма "Совершенствование муниципального управления в Дружинском сельском поселении на 2014 - 2025 годы"</t>
  </si>
  <si>
    <t>240</t>
  </si>
  <si>
    <t>850</t>
  </si>
  <si>
    <t>110</t>
  </si>
  <si>
    <t>870</t>
  </si>
  <si>
    <t>120</t>
  </si>
  <si>
    <t>320</t>
  </si>
  <si>
    <t>Осуществление переданных государственных полномочий Омской области по возмещению стоимости услуги по погребению</t>
  </si>
  <si>
    <t>70510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</si>
  <si>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</si>
  <si>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</si>
  <si>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>Подпрограмма "Управление муниципальной собственностью Дружинского сельского поселения на 2014 – 2025 годы"</t>
  </si>
  <si>
    <t>Формирование, развитие и содержание муниципальной собственности</t>
  </si>
  <si>
    <t>Бюджетные инвестиции</t>
  </si>
  <si>
    <t>410</t>
  </si>
  <si>
    <t>Подпрограмма "Защита населения и территории Дружинского сельского поселения от чрезвычайных ситуаций природного и техногенного характера в 2014 – 2025 годах"</t>
  </si>
  <si>
    <t>Обеспечение пожарной безопасности на территории Дружинского сельского поселения</t>
  </si>
  <si>
    <t>Подпрограмма "Поддержка дорожного хозяйства Дружинского сельского поселения Омского муниципального района Омской области на 2014 - 2025 годы"</t>
  </si>
  <si>
    <t>Подпрограмма "Развитие жилищно-коммунального хозяйства Дружинского сельского поселения на 2014 - 2025 годы"</t>
  </si>
  <si>
    <t>350</t>
  </si>
  <si>
    <t>Подпрограмма "Оказание качественных услуг в социально-культурной сфере, повышение их доступности для населения Дружинского сельского поселения Омского муниципального района Омской области на 2014 - 2025 годы"</t>
  </si>
  <si>
    <t>20080</t>
  </si>
  <si>
    <t>540</t>
  </si>
  <si>
    <t>Услуги по подготовке экспертного заключения гидротехнических сооружений</t>
  </si>
  <si>
    <t>Наименование показателей</t>
  </si>
  <si>
    <t>Подпрограмма Развитие водохозяйственного комплекса Дружинского сельского поселения Омского муниципального района Омской области на 2018 - 2025 годы</t>
  </si>
  <si>
    <t xml:space="preserve">Приложение № 4 </t>
  </si>
  <si>
    <t xml:space="preserve">Исполнение расходов </t>
  </si>
  <si>
    <t>бюджета Дружинского сельского поселения Омского муниципального района Омской области по целевым статьям (муниципальным программам и непрограммным направлениям деятельности), групам и подгруппам видов расходов классификации расходов бюджета</t>
  </si>
  <si>
    <t>Исполнение судебных актов</t>
  </si>
  <si>
    <t>Мероприятие по организации и содержанию мест захоронения</t>
  </si>
  <si>
    <t>Обеспечение проведения на территории поселений работ (оказание услуг), являющихся социально значимыми,в сфере физической культуры и спорта</t>
  </si>
  <si>
    <t>утвержденные бюджетные назначения</t>
  </si>
  <si>
    <t>рублей</t>
  </si>
  <si>
    <t>исполнено</t>
  </si>
  <si>
    <t>В том числе за счет</t>
  </si>
  <si>
    <t>налоговых и неналоговых доходов, поступлений нецелевого характера</t>
  </si>
  <si>
    <t>поступлений целевого характера</t>
  </si>
  <si>
    <t>процент исполнения</t>
  </si>
  <si>
    <t>№ п/п</t>
  </si>
  <si>
    <t>1.1</t>
  </si>
  <si>
    <t>1.2</t>
  </si>
  <si>
    <t>1.3</t>
  </si>
  <si>
    <t>1.4</t>
  </si>
  <si>
    <t>1.5</t>
  </si>
  <si>
    <t>1.6</t>
  </si>
  <si>
    <t>1.7</t>
  </si>
  <si>
    <t>1.9</t>
  </si>
  <si>
    <t>1.8</t>
  </si>
  <si>
    <t>1.1.1</t>
  </si>
  <si>
    <t>1.2.1</t>
  </si>
  <si>
    <t>1.2.1.1</t>
  </si>
  <si>
    <t>1.2.1.2</t>
  </si>
  <si>
    <t>1.2.1.3</t>
  </si>
  <si>
    <t>1.2.1.4</t>
  </si>
  <si>
    <t>1.3.1</t>
  </si>
  <si>
    <t>1.3.1.1</t>
  </si>
  <si>
    <t>1.4.1</t>
  </si>
  <si>
    <t>1.5.1</t>
  </si>
  <si>
    <t>1.4.1.1</t>
  </si>
  <si>
    <t>1.4.1.2</t>
  </si>
  <si>
    <t>1.4.1.3</t>
  </si>
  <si>
    <t>1.4.1.4</t>
  </si>
  <si>
    <t>1.5.1.1</t>
  </si>
  <si>
    <t>1.6.1.1</t>
  </si>
  <si>
    <t>1.5.1.2</t>
  </si>
  <si>
    <t>1.6.1.2</t>
  </si>
  <si>
    <t>1.5.1.3</t>
  </si>
  <si>
    <t>1.5.1.4</t>
  </si>
  <si>
    <t>1.6.1</t>
  </si>
  <si>
    <t>1.6.2</t>
  </si>
  <si>
    <t>1.6.3</t>
  </si>
  <si>
    <t>1.6.4</t>
  </si>
  <si>
    <t>1.6.2.1</t>
  </si>
  <si>
    <t>1.6.3.1</t>
  </si>
  <si>
    <t>1.6.3.2</t>
  </si>
  <si>
    <t>1.6.3.3</t>
  </si>
  <si>
    <t>1.6.4.1</t>
  </si>
  <si>
    <t>1.7.1</t>
  </si>
  <si>
    <t>1.7.1.1</t>
  </si>
  <si>
    <t>1.7.1.2</t>
  </si>
  <si>
    <t>1.7.2</t>
  </si>
  <si>
    <t>1.7.2.1</t>
  </si>
  <si>
    <t>1.7.3</t>
  </si>
  <si>
    <t>1.7.3.1</t>
  </si>
  <si>
    <t>1.9.1</t>
  </si>
  <si>
    <t>Омского муниципального района Омской области от  00.00.2025 № 00</t>
  </si>
  <si>
    <t>Предоставление иных межбюджетных трансфертов на обеспечение расходов по оплате труда работников бюджетной сферы бюджетам поселений Омского муниципального района Омской области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</si>
  <si>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</si>
  <si>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Содержание автомобильных дорог общего пользования</t>
  </si>
  <si>
    <t>Закупка товаров, работ и услуг для обеспечения государственных (муниципальных) нужд</t>
  </si>
  <si>
    <t>S0650</t>
  </si>
  <si>
    <t>1.4.1.5</t>
  </si>
  <si>
    <t xml:space="preserve">к Проекту решения Совета Дружинского  сельского поселения </t>
  </si>
</sst>
</file>

<file path=xl/styles.xml><?xml version="1.0" encoding="utf-8"?>
<styleSheet xmlns="http://schemas.openxmlformats.org/spreadsheetml/2006/main">
  <numFmts count="9">
    <numFmt numFmtId="43" formatCode="_-* #,##0.00\ _₽_-;\-* #,##0.00\ _₽_-;_-* &quot;-&quot;??\ _₽_-;_-@_-"/>
    <numFmt numFmtId="164" formatCode="_-* #,##0.00_-;\-* #,##0.00_-;_-* &quot;-&quot;??_-;_-@_-"/>
    <numFmt numFmtId="165" formatCode="#,##0.00;[Red]\-#,##0.00;0.00"/>
    <numFmt numFmtId="166" formatCode="000;&quot;&quot;;&quot;&quot;"/>
    <numFmt numFmtId="167" formatCode="00000;&quot;&quot;;00000"/>
    <numFmt numFmtId="168" formatCode="00;&quot;&quot;;00"/>
    <numFmt numFmtId="169" formatCode="0;&quot;&quot;;0"/>
    <numFmt numFmtId="170" formatCode="0000000000"/>
    <numFmt numFmtId="171" formatCode="0.0"/>
  </numFmts>
  <fonts count="17">
    <font>
      <sz val="10"/>
      <name val="Arial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sz val="10"/>
      <name val="Times New Roman"/>
      <family val="1"/>
      <charset val="204"/>
    </font>
    <font>
      <sz val="8"/>
      <name val="Arial Cyr"/>
      <charset val="204"/>
    </font>
    <font>
      <b/>
      <sz val="10"/>
      <color indexed="9"/>
      <name val="Arial"/>
      <family val="2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sz val="11"/>
      <name val="Arial Cyr"/>
      <charset val="204"/>
    </font>
    <font>
      <b/>
      <sz val="8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</borders>
  <cellStyleXfs count="17">
    <xf numFmtId="0" fontId="0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3" fillId="0" borderId="0"/>
    <xf numFmtId="164" fontId="13" fillId="0" borderId="0" applyFont="0" applyFill="0" applyBorder="0" applyAlignment="0" applyProtection="0"/>
  </cellStyleXfs>
  <cellXfs count="121">
    <xf numFmtId="0" fontId="0" fillId="0" borderId="0" xfId="0"/>
    <xf numFmtId="165" fontId="2" fillId="0" borderId="15" xfId="0" applyNumberFormat="1" applyFont="1" applyFill="1" applyBorder="1" applyAlignment="1">
      <alignment horizontal="center" vertical="center"/>
    </xf>
    <xf numFmtId="2" fontId="2" fillId="0" borderId="15" xfId="0" applyNumberFormat="1" applyFont="1" applyFill="1" applyBorder="1" applyAlignment="1">
      <alignment horizontal="center" vertical="center"/>
    </xf>
    <xf numFmtId="43" fontId="2" fillId="0" borderId="15" xfId="0" applyNumberFormat="1" applyFont="1" applyFill="1" applyBorder="1" applyAlignment="1">
      <alignment horizontal="center" vertical="center"/>
    </xf>
    <xf numFmtId="165" fontId="2" fillId="0" borderId="19" xfId="0" applyNumberFormat="1" applyFont="1" applyFill="1" applyBorder="1" applyAlignment="1">
      <alignment horizontal="center" vertical="center"/>
    </xf>
    <xf numFmtId="2" fontId="2" fillId="0" borderId="19" xfId="0" applyNumberFormat="1" applyFont="1" applyFill="1" applyBorder="1" applyAlignment="1">
      <alignment horizontal="center" vertical="center"/>
    </xf>
    <xf numFmtId="165" fontId="2" fillId="0" borderId="30" xfId="0" applyNumberFormat="1" applyFont="1" applyFill="1" applyBorder="1" applyAlignment="1">
      <alignment horizontal="center" vertical="center"/>
    </xf>
    <xf numFmtId="2" fontId="2" fillId="0" borderId="31" xfId="0" applyNumberFormat="1" applyFont="1" applyFill="1" applyBorder="1" applyAlignment="1">
      <alignment horizontal="center" vertical="center"/>
    </xf>
    <xf numFmtId="43" fontId="2" fillId="0" borderId="12" xfId="0" applyNumberFormat="1" applyFont="1" applyFill="1" applyBorder="1" applyAlignment="1">
      <alignment horizontal="center" vertical="center"/>
    </xf>
    <xf numFmtId="0" fontId="0" fillId="0" borderId="0" xfId="0" applyFill="1"/>
    <xf numFmtId="0" fontId="6" fillId="0" borderId="0" xfId="0" applyFont="1" applyFill="1" applyAlignment="1">
      <alignment horizontal="right"/>
    </xf>
    <xf numFmtId="0" fontId="9" fillId="0" borderId="0" xfId="0" applyFont="1" applyFill="1" applyAlignment="1" applyProtection="1">
      <alignment horizontal="centerContinuous"/>
      <protection hidden="1"/>
    </xf>
    <xf numFmtId="0" fontId="10" fillId="0" borderId="0" xfId="0" applyFont="1" applyFill="1"/>
    <xf numFmtId="0" fontId="10" fillId="0" borderId="0" xfId="0" applyFont="1" applyFill="1" applyAlignment="1" applyProtection="1">
      <alignment horizontal="center" vertical="center" wrapText="1"/>
      <protection hidden="1"/>
    </xf>
    <xf numFmtId="0" fontId="11" fillId="0" borderId="22" xfId="0" applyFont="1" applyFill="1" applyBorder="1" applyAlignment="1" applyProtection="1">
      <alignment textRotation="90"/>
      <protection hidden="1"/>
    </xf>
    <xf numFmtId="0" fontId="11" fillId="0" borderId="15" xfId="0" applyFont="1" applyFill="1" applyBorder="1" applyAlignment="1">
      <alignment textRotation="90"/>
    </xf>
    <xf numFmtId="0" fontId="11" fillId="0" borderId="23" xfId="0" applyFont="1" applyFill="1" applyBorder="1" applyAlignment="1">
      <alignment textRotation="90"/>
    </xf>
    <xf numFmtId="0" fontId="11" fillId="0" borderId="9" xfId="0" applyFont="1" applyFill="1" applyBorder="1" applyAlignment="1" applyProtection="1">
      <alignment textRotation="90"/>
      <protection hidden="1"/>
    </xf>
    <xf numFmtId="0" fontId="11" fillId="0" borderId="8" xfId="0" applyFont="1" applyFill="1" applyBorder="1" applyAlignment="1">
      <alignment textRotation="90"/>
    </xf>
    <xf numFmtId="0" fontId="11" fillId="0" borderId="7" xfId="0" applyFont="1" applyFill="1" applyBorder="1" applyAlignment="1">
      <alignment textRotation="90"/>
    </xf>
    <xf numFmtId="168" fontId="2" fillId="0" borderId="17" xfId="0" applyNumberFormat="1" applyFont="1" applyFill="1" applyBorder="1" applyAlignment="1" applyProtection="1">
      <alignment horizontal="right" vertical="center"/>
      <protection hidden="1"/>
    </xf>
    <xf numFmtId="169" fontId="2" fillId="0" borderId="17" xfId="0" applyNumberFormat="1" applyFont="1" applyFill="1" applyBorder="1" applyAlignment="1" applyProtection="1">
      <alignment horizontal="center" vertical="center"/>
      <protection hidden="1"/>
    </xf>
    <xf numFmtId="168" fontId="2" fillId="0" borderId="17" xfId="0" applyNumberFormat="1" applyFont="1" applyFill="1" applyBorder="1" applyAlignment="1" applyProtection="1">
      <alignment horizontal="left" vertical="center"/>
      <protection hidden="1"/>
    </xf>
    <xf numFmtId="167" fontId="2" fillId="0" borderId="18" xfId="0" applyNumberFormat="1" applyFont="1" applyFill="1" applyBorder="1" applyAlignment="1" applyProtection="1">
      <alignment horizontal="left" vertical="center"/>
      <protection hidden="1"/>
    </xf>
    <xf numFmtId="166" fontId="2" fillId="0" borderId="17" xfId="0" applyNumberFormat="1" applyFont="1" applyFill="1" applyBorder="1" applyAlignment="1" applyProtection="1">
      <alignment horizontal="center" vertical="center"/>
      <protection hidden="1"/>
    </xf>
    <xf numFmtId="165" fontId="2" fillId="0" borderId="17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Fill="1" applyBorder="1" applyProtection="1">
      <protection hidden="1"/>
    </xf>
    <xf numFmtId="2" fontId="4" fillId="0" borderId="23" xfId="0" applyNumberFormat="1" applyFont="1" applyFill="1" applyBorder="1" applyAlignment="1">
      <alignment vertical="center"/>
    </xf>
    <xf numFmtId="168" fontId="2" fillId="0" borderId="7" xfId="0" applyNumberFormat="1" applyFont="1" applyFill="1" applyBorder="1" applyAlignment="1" applyProtection="1">
      <alignment horizontal="right" vertical="center"/>
      <protection hidden="1"/>
    </xf>
    <xf numFmtId="169" fontId="2" fillId="0" borderId="7" xfId="0" applyNumberFormat="1" applyFont="1" applyFill="1" applyBorder="1" applyAlignment="1" applyProtection="1">
      <alignment horizontal="center" vertical="center"/>
      <protection hidden="1"/>
    </xf>
    <xf numFmtId="168" fontId="2" fillId="0" borderId="7" xfId="0" applyNumberFormat="1" applyFont="1" applyFill="1" applyBorder="1" applyAlignment="1" applyProtection="1">
      <alignment horizontal="left" vertical="center"/>
      <protection hidden="1"/>
    </xf>
    <xf numFmtId="167" fontId="2" fillId="0" borderId="8" xfId="0" applyNumberFormat="1" applyFont="1" applyFill="1" applyBorder="1" applyAlignment="1" applyProtection="1">
      <alignment horizontal="left" vertical="center"/>
      <protection hidden="1"/>
    </xf>
    <xf numFmtId="166" fontId="2" fillId="0" borderId="7" xfId="0" applyNumberFormat="1" applyFont="1" applyFill="1" applyBorder="1" applyAlignment="1" applyProtection="1">
      <alignment horizontal="center" vertical="center"/>
      <protection hidden="1"/>
    </xf>
    <xf numFmtId="165" fontId="2" fillId="0" borderId="7" xfId="0" applyNumberFormat="1" applyFont="1" applyFill="1" applyBorder="1" applyAlignment="1" applyProtection="1">
      <alignment horizontal="center" vertical="center"/>
      <protection hidden="1"/>
    </xf>
    <xf numFmtId="171" fontId="4" fillId="0" borderId="23" xfId="0" applyNumberFormat="1" applyFont="1" applyFill="1" applyBorder="1" applyAlignment="1">
      <alignment vertical="center"/>
    </xf>
    <xf numFmtId="0" fontId="0" fillId="0" borderId="8" xfId="0" applyFill="1" applyBorder="1"/>
    <xf numFmtId="165" fontId="2" fillId="0" borderId="8" xfId="0" applyNumberFormat="1" applyFont="1" applyFill="1" applyBorder="1" applyAlignment="1" applyProtection="1">
      <alignment horizontal="center" vertical="center"/>
      <protection hidden="1"/>
    </xf>
    <xf numFmtId="0" fontId="2" fillId="0" borderId="8" xfId="0" applyFont="1" applyFill="1" applyBorder="1" applyAlignment="1">
      <alignment horizontal="center" vertical="center"/>
    </xf>
    <xf numFmtId="164" fontId="2" fillId="0" borderId="8" xfId="16" applyFont="1" applyFill="1" applyBorder="1" applyAlignment="1">
      <alignment horizontal="center" vertical="center"/>
    </xf>
    <xf numFmtId="165" fontId="2" fillId="0" borderId="8" xfId="0" applyNumberFormat="1" applyFont="1" applyFill="1" applyBorder="1" applyAlignment="1">
      <alignment horizontal="center" vertical="center"/>
    </xf>
    <xf numFmtId="168" fontId="2" fillId="0" borderId="6" xfId="0" applyNumberFormat="1" applyFont="1" applyFill="1" applyBorder="1" applyAlignment="1" applyProtection="1">
      <alignment horizontal="right" vertical="center"/>
      <protection hidden="1"/>
    </xf>
    <xf numFmtId="169" fontId="2" fillId="0" borderId="6" xfId="0" applyNumberFormat="1" applyFont="1" applyFill="1" applyBorder="1" applyAlignment="1" applyProtection="1">
      <alignment horizontal="center" vertical="center"/>
      <protection hidden="1"/>
    </xf>
    <xf numFmtId="168" fontId="2" fillId="0" borderId="6" xfId="0" applyNumberFormat="1" applyFont="1" applyFill="1" applyBorder="1" applyAlignment="1" applyProtection="1">
      <alignment horizontal="left" vertical="center"/>
      <protection hidden="1"/>
    </xf>
    <xf numFmtId="167" fontId="2" fillId="0" borderId="3" xfId="0" applyNumberFormat="1" applyFont="1" applyFill="1" applyBorder="1" applyAlignment="1" applyProtection="1">
      <alignment horizontal="left" vertical="center"/>
      <protection hidden="1"/>
    </xf>
    <xf numFmtId="166" fontId="2" fillId="0" borderId="6" xfId="0" applyNumberFormat="1" applyFont="1" applyFill="1" applyBorder="1" applyAlignment="1" applyProtection="1">
      <alignment horizontal="center" vertical="center"/>
      <protection hidden="1"/>
    </xf>
    <xf numFmtId="165" fontId="2" fillId="0" borderId="6" xfId="0" applyNumberFormat="1" applyFont="1" applyFill="1" applyBorder="1" applyAlignment="1" applyProtection="1">
      <alignment horizontal="center" vertical="center"/>
      <protection hidden="1"/>
    </xf>
    <xf numFmtId="171" fontId="4" fillId="0" borderId="24" xfId="0" applyNumberFormat="1" applyFont="1" applyFill="1" applyBorder="1" applyAlignment="1">
      <alignment vertical="center"/>
    </xf>
    <xf numFmtId="0" fontId="2" fillId="0" borderId="26" xfId="0" applyFont="1" applyFill="1" applyBorder="1" applyAlignment="1">
      <alignment horizontal="center" vertical="center"/>
    </xf>
    <xf numFmtId="0" fontId="5" fillId="0" borderId="2" xfId="0" applyFont="1" applyFill="1" applyBorder="1" applyProtection="1">
      <protection hidden="1"/>
    </xf>
    <xf numFmtId="0" fontId="8" fillId="0" borderId="1" xfId="0" applyFont="1" applyFill="1" applyBorder="1" applyProtection="1">
      <protection hidden="1"/>
    </xf>
    <xf numFmtId="0" fontId="8" fillId="0" borderId="2" xfId="0" applyFont="1" applyFill="1" applyBorder="1" applyProtection="1">
      <protection hidden="1"/>
    </xf>
    <xf numFmtId="165" fontId="4" fillId="0" borderId="1" xfId="0" applyNumberFormat="1" applyFont="1" applyFill="1" applyBorder="1" applyAlignment="1" applyProtection="1">
      <alignment horizontal="center" vertical="center"/>
      <protection hidden="1"/>
    </xf>
    <xf numFmtId="0" fontId="5" fillId="0" borderId="4" xfId="0" applyFont="1" applyFill="1" applyBorder="1" applyProtection="1">
      <protection hidden="1"/>
    </xf>
    <xf numFmtId="0" fontId="5" fillId="0" borderId="4" xfId="0" applyFont="1" applyFill="1" applyBorder="1"/>
    <xf numFmtId="2" fontId="4" fillId="0" borderId="11" xfId="0" applyNumberFormat="1" applyFont="1" applyFill="1" applyBorder="1" applyAlignment="1">
      <alignment vertical="center"/>
    </xf>
    <xf numFmtId="165" fontId="4" fillId="0" borderId="11" xfId="0" applyNumberFormat="1" applyFont="1" applyFill="1" applyBorder="1" applyAlignment="1" applyProtection="1">
      <alignment horizontal="center" vertical="center"/>
      <protection hidden="1"/>
    </xf>
    <xf numFmtId="170" fontId="2" fillId="0" borderId="37" xfId="0" applyNumberFormat="1" applyFont="1" applyFill="1" applyBorder="1" applyAlignment="1" applyProtection="1">
      <alignment horizontal="left" vertical="top" wrapText="1"/>
      <protection hidden="1"/>
    </xf>
    <xf numFmtId="170" fontId="2" fillId="0" borderId="37" xfId="0" applyNumberFormat="1" applyFont="1" applyFill="1" applyBorder="1" applyAlignment="1" applyProtection="1">
      <alignment horizontal="left" vertical="center" wrapText="1"/>
      <protection hidden="1"/>
    </xf>
    <xf numFmtId="1" fontId="2" fillId="0" borderId="10" xfId="0" applyNumberFormat="1" applyFont="1" applyFill="1" applyBorder="1" applyAlignment="1" applyProtection="1">
      <alignment horizontal="center" vertical="center" wrapText="1"/>
      <protection hidden="1"/>
    </xf>
    <xf numFmtId="1" fontId="2" fillId="0" borderId="1" xfId="0" applyNumberFormat="1" applyFont="1" applyFill="1" applyBorder="1" applyAlignment="1" applyProtection="1">
      <alignment horizontal="center" vertical="center" wrapText="1"/>
      <protection hidden="1"/>
    </xf>
    <xf numFmtId="1" fontId="2" fillId="0" borderId="2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16" xfId="0" applyFont="1" applyFill="1" applyBorder="1" applyProtection="1">
      <protection hidden="1"/>
    </xf>
    <xf numFmtId="0" fontId="2" fillId="0" borderId="0" xfId="0" applyFont="1" applyFill="1" applyProtection="1">
      <protection hidden="1"/>
    </xf>
    <xf numFmtId="0" fontId="2" fillId="0" borderId="0" xfId="0" applyFont="1" applyFill="1"/>
    <xf numFmtId="0" fontId="2" fillId="0" borderId="1" xfId="0" applyFont="1" applyFill="1" applyBorder="1"/>
    <xf numFmtId="0" fontId="2" fillId="0" borderId="29" xfId="0" applyFont="1" applyFill="1" applyBorder="1"/>
    <xf numFmtId="0" fontId="2" fillId="0" borderId="30" xfId="0" applyFont="1" applyFill="1" applyBorder="1"/>
    <xf numFmtId="0" fontId="2" fillId="0" borderId="31" xfId="0" applyFont="1" applyFill="1" applyBorder="1"/>
    <xf numFmtId="0" fontId="2" fillId="0" borderId="20" xfId="0" applyFont="1" applyFill="1" applyBorder="1" applyAlignment="1" applyProtection="1">
      <alignment horizontal="center" vertical="center"/>
      <protection hidden="1"/>
    </xf>
    <xf numFmtId="49" fontId="2" fillId="0" borderId="8" xfId="0" applyNumberFormat="1" applyFont="1" applyFill="1" applyBorder="1" applyAlignment="1" applyProtection="1">
      <alignment horizontal="center" vertical="center"/>
      <protection hidden="1"/>
    </xf>
    <xf numFmtId="170" fontId="2" fillId="0" borderId="38" xfId="0" applyNumberFormat="1" applyFont="1" applyFill="1" applyBorder="1" applyAlignment="1" applyProtection="1">
      <alignment horizontal="left" vertical="top" wrapText="1"/>
      <protection hidden="1"/>
    </xf>
    <xf numFmtId="49" fontId="1" fillId="0" borderId="10" xfId="0" applyNumberFormat="1" applyFont="1" applyFill="1" applyBorder="1" applyAlignment="1" applyProtection="1">
      <alignment horizontal="center" vertical="center"/>
      <protection hidden="1"/>
    </xf>
    <xf numFmtId="0" fontId="2" fillId="0" borderId="8" xfId="0" applyFont="1" applyFill="1" applyBorder="1" applyAlignment="1" applyProtection="1">
      <alignment horizontal="center" vertical="center"/>
      <protection hidden="1"/>
    </xf>
    <xf numFmtId="170" fontId="2" fillId="0" borderId="36" xfId="0" applyNumberFormat="1" applyFont="1" applyFill="1" applyBorder="1" applyAlignment="1" applyProtection="1">
      <alignment horizontal="left" vertical="top" wrapText="1"/>
      <protection hidden="1"/>
    </xf>
    <xf numFmtId="170" fontId="4" fillId="0" borderId="37" xfId="0" applyNumberFormat="1" applyFont="1" applyFill="1" applyBorder="1" applyAlignment="1" applyProtection="1">
      <alignment horizontal="left" vertical="top" wrapText="1"/>
      <protection hidden="1"/>
    </xf>
    <xf numFmtId="165" fontId="4" fillId="0" borderId="12" xfId="0" applyNumberFormat="1" applyFont="1" applyFill="1" applyBorder="1" applyAlignment="1" applyProtection="1">
      <alignment horizontal="center" vertical="center"/>
      <protection hidden="1"/>
    </xf>
    <xf numFmtId="0" fontId="12" fillId="0" borderId="0" xfId="0" applyFont="1" applyFill="1" applyAlignment="1" applyProtection="1">
      <alignment horizontal="right" vertical="center" wrapText="1"/>
      <protection hidden="1"/>
    </xf>
    <xf numFmtId="0" fontId="12" fillId="0" borderId="25" xfId="0" applyFont="1" applyFill="1" applyBorder="1" applyAlignment="1" applyProtection="1">
      <alignment horizontal="right" vertical="center" wrapText="1"/>
      <protection hidden="1"/>
    </xf>
    <xf numFmtId="0" fontId="0" fillId="0" borderId="14" xfId="0" applyFill="1" applyBorder="1" applyAlignment="1">
      <alignment horizontal="center"/>
    </xf>
    <xf numFmtId="0" fontId="0" fillId="0" borderId="34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25" xfId="0" applyFill="1" applyBorder="1" applyAlignment="1">
      <alignment horizontal="center"/>
    </xf>
    <xf numFmtId="0" fontId="2" fillId="0" borderId="20" xfId="0" applyFont="1" applyFill="1" applyBorder="1" applyAlignment="1" applyProtection="1">
      <alignment horizontal="center" vertical="center" textRotation="90"/>
      <protection hidden="1"/>
    </xf>
    <xf numFmtId="0" fontId="2" fillId="0" borderId="21" xfId="0" applyFont="1" applyFill="1" applyBorder="1" applyAlignment="1" applyProtection="1">
      <alignment horizontal="center" vertical="center" textRotation="90"/>
      <protection hidden="1"/>
    </xf>
    <xf numFmtId="0" fontId="2" fillId="0" borderId="10" xfId="0" applyFont="1" applyFill="1" applyBorder="1" applyAlignment="1" applyProtection="1">
      <alignment horizontal="center" vertical="center" textRotation="90"/>
      <protection hidden="1"/>
    </xf>
    <xf numFmtId="0" fontId="10" fillId="0" borderId="0" xfId="0" applyFont="1" applyFill="1" applyAlignment="1" applyProtection="1">
      <alignment horizontal="center"/>
      <protection hidden="1"/>
    </xf>
    <xf numFmtId="0" fontId="10" fillId="0" borderId="25" xfId="0" applyFont="1" applyFill="1" applyBorder="1" applyAlignment="1" applyProtection="1">
      <alignment horizontal="center"/>
      <protection hidden="1"/>
    </xf>
    <xf numFmtId="0" fontId="10" fillId="0" borderId="0" xfId="0" applyFont="1" applyFill="1" applyAlignment="1" applyProtection="1">
      <alignment horizontal="center" vertical="center" wrapText="1"/>
      <protection hidden="1"/>
    </xf>
    <xf numFmtId="0" fontId="10" fillId="0" borderId="25" xfId="0" applyFont="1" applyFill="1" applyBorder="1" applyAlignment="1" applyProtection="1">
      <alignment horizontal="center" vertical="center" wrapText="1"/>
      <protection hidden="1"/>
    </xf>
    <xf numFmtId="0" fontId="6" fillId="0" borderId="0" xfId="0" applyFont="1" applyFill="1" applyAlignment="1">
      <alignment horizontal="right"/>
    </xf>
    <xf numFmtId="0" fontId="6" fillId="0" borderId="25" xfId="0" applyFont="1" applyFill="1" applyBorder="1" applyAlignment="1">
      <alignment horizontal="right"/>
    </xf>
    <xf numFmtId="0" fontId="6" fillId="0" borderId="0" xfId="0" applyFont="1" applyFill="1" applyAlignment="1">
      <alignment horizontal="right" wrapText="1"/>
    </xf>
    <xf numFmtId="0" fontId="6" fillId="0" borderId="25" xfId="0" applyFont="1" applyFill="1" applyBorder="1" applyAlignment="1">
      <alignment horizontal="right" wrapText="1"/>
    </xf>
    <xf numFmtId="49" fontId="14" fillId="0" borderId="27" xfId="0" applyNumberFormat="1" applyFont="1" applyFill="1" applyBorder="1" applyAlignment="1">
      <alignment horizontal="center" vertical="center" wrapText="1" shrinkToFit="1"/>
    </xf>
    <xf numFmtId="0" fontId="15" fillId="0" borderId="28" xfId="0" applyFont="1" applyFill="1" applyBorder="1" applyAlignment="1">
      <alignment horizontal="center"/>
    </xf>
    <xf numFmtId="0" fontId="15" fillId="0" borderId="32" xfId="0" applyFont="1" applyFill="1" applyBorder="1" applyAlignment="1">
      <alignment horizontal="center"/>
    </xf>
    <xf numFmtId="49" fontId="11" fillId="0" borderId="29" xfId="0" applyNumberFormat="1" applyFont="1" applyFill="1" applyBorder="1" applyAlignment="1">
      <alignment horizontal="center" vertical="top" wrapText="1" shrinkToFit="1"/>
    </xf>
    <xf numFmtId="49" fontId="11" fillId="0" borderId="30" xfId="0" applyNumberFormat="1" applyFont="1" applyFill="1" applyBorder="1" applyAlignment="1">
      <alignment horizontal="center" vertical="top" wrapText="1" shrinkToFit="1"/>
    </xf>
    <xf numFmtId="0" fontId="11" fillId="0" borderId="31" xfId="0" applyFont="1" applyFill="1" applyBorder="1" applyAlignment="1">
      <alignment horizontal="center" wrapText="1"/>
    </xf>
    <xf numFmtId="0" fontId="11" fillId="0" borderId="29" xfId="0" applyFont="1" applyFill="1" applyBorder="1" applyAlignment="1">
      <alignment horizontal="center" vertical="top" wrapText="1"/>
    </xf>
    <xf numFmtId="0" fontId="11" fillId="0" borderId="30" xfId="0" applyFont="1" applyFill="1" applyBorder="1" applyAlignment="1">
      <alignment horizontal="center" wrapText="1"/>
    </xf>
    <xf numFmtId="49" fontId="11" fillId="0" borderId="20" xfId="0" applyNumberFormat="1" applyFont="1" applyFill="1" applyBorder="1" applyAlignment="1">
      <alignment horizontal="center" vertical="center" textRotation="90" wrapText="1" shrinkToFit="1"/>
    </xf>
    <xf numFmtId="49" fontId="11" fillId="0" borderId="10" xfId="0" applyNumberFormat="1" applyFont="1" applyFill="1" applyBorder="1" applyAlignment="1">
      <alignment horizontal="center" vertical="center" textRotation="90" wrapText="1" shrinkToFit="1"/>
    </xf>
    <xf numFmtId="49" fontId="11" fillId="0" borderId="34" xfId="0" applyNumberFormat="1" applyFont="1" applyFill="1" applyBorder="1" applyAlignment="1">
      <alignment horizontal="center" vertical="center" textRotation="90" wrapText="1" shrinkToFit="1"/>
    </xf>
    <xf numFmtId="49" fontId="11" fillId="0" borderId="35" xfId="0" applyNumberFormat="1" applyFont="1" applyFill="1" applyBorder="1" applyAlignment="1">
      <alignment horizontal="center" vertical="center" textRotation="90" wrapText="1" shrinkToFit="1"/>
    </xf>
    <xf numFmtId="0" fontId="11" fillId="0" borderId="32" xfId="0" applyFont="1" applyFill="1" applyBorder="1" applyAlignment="1">
      <alignment horizontal="center" vertical="center" textRotation="90" wrapText="1"/>
    </xf>
    <xf numFmtId="0" fontId="11" fillId="0" borderId="33" xfId="0" applyFont="1" applyFill="1" applyBorder="1" applyAlignment="1">
      <alignment horizontal="center" vertical="center" textRotation="90" wrapText="1"/>
    </xf>
    <xf numFmtId="0" fontId="11" fillId="0" borderId="20" xfId="0" applyFont="1" applyFill="1" applyBorder="1" applyAlignment="1">
      <alignment horizontal="center" textRotation="90"/>
    </xf>
    <xf numFmtId="0" fontId="11" fillId="0" borderId="10" xfId="0" applyFont="1" applyFill="1" applyBorder="1" applyAlignment="1">
      <alignment horizontal="center" textRotation="90"/>
    </xf>
    <xf numFmtId="0" fontId="11" fillId="0" borderId="11" xfId="0" applyFont="1" applyFill="1" applyBorder="1" applyAlignment="1" applyProtection="1">
      <alignment horizontal="center" vertical="center" wrapText="1"/>
      <protection hidden="1"/>
    </xf>
    <xf numFmtId="0" fontId="11" fillId="0" borderId="13" xfId="0" applyFont="1" applyFill="1" applyBorder="1" applyAlignment="1" applyProtection="1">
      <alignment horizontal="center" vertical="center" wrapText="1"/>
      <protection hidden="1"/>
    </xf>
    <xf numFmtId="0" fontId="11" fillId="0" borderId="14" xfId="0" applyFont="1" applyFill="1" applyBorder="1" applyAlignment="1" applyProtection="1">
      <alignment horizontal="center" vertical="center" wrapText="1"/>
      <protection hidden="1"/>
    </xf>
    <xf numFmtId="0" fontId="11" fillId="0" borderId="5" xfId="0" applyFont="1" applyFill="1" applyBorder="1" applyAlignment="1" applyProtection="1">
      <alignment horizontal="center" vertical="center" wrapText="1"/>
      <protection hidden="1"/>
    </xf>
    <xf numFmtId="0" fontId="11" fillId="0" borderId="0" xfId="0" applyFont="1" applyFill="1" applyBorder="1" applyAlignment="1" applyProtection="1">
      <alignment horizontal="center" vertical="center" wrapText="1"/>
      <protection hidden="1"/>
    </xf>
    <xf numFmtId="0" fontId="11" fillId="0" borderId="1" xfId="0" applyFont="1" applyFill="1" applyBorder="1" applyAlignment="1" applyProtection="1">
      <alignment horizontal="center" vertical="center" wrapText="1"/>
      <protection hidden="1"/>
    </xf>
    <xf numFmtId="0" fontId="11" fillId="0" borderId="2" xfId="0" applyFont="1" applyFill="1" applyBorder="1" applyAlignment="1" applyProtection="1">
      <alignment horizontal="center" vertical="center" wrapText="1"/>
      <protection hidden="1"/>
    </xf>
    <xf numFmtId="0" fontId="11" fillId="0" borderId="21" xfId="0" applyFont="1" applyFill="1" applyBorder="1" applyAlignment="1" applyProtection="1">
      <alignment horizontal="center" vertical="center" textRotation="90" wrapText="1"/>
      <protection hidden="1"/>
    </xf>
    <xf numFmtId="0" fontId="11" fillId="0" borderId="10" xfId="0" applyFont="1" applyFill="1" applyBorder="1" applyAlignment="1" applyProtection="1">
      <alignment horizontal="center" vertical="center" textRotation="90" wrapText="1"/>
      <protection hidden="1"/>
    </xf>
    <xf numFmtId="0" fontId="11" fillId="0" borderId="20" xfId="0" applyFont="1" applyFill="1" applyBorder="1" applyAlignment="1" applyProtection="1">
      <alignment horizontal="center" vertical="center" textRotation="90" wrapText="1"/>
      <protection hidden="1"/>
    </xf>
    <xf numFmtId="0" fontId="16" fillId="0" borderId="39" xfId="0" applyNumberFormat="1" applyFont="1" applyBorder="1" applyAlignment="1">
      <alignment vertical="center" wrapText="1"/>
    </xf>
    <xf numFmtId="164" fontId="2" fillId="0" borderId="8" xfId="0" applyNumberFormat="1" applyFont="1" applyFill="1" applyBorder="1" applyAlignment="1">
      <alignment horizontal="center" vertical="center"/>
    </xf>
  </cellXfs>
  <cellStyles count="17">
    <cellStyle name="TableStyleLight1" xfId="4"/>
    <cellStyle name="Обычный" xfId="0" builtinId="0"/>
    <cellStyle name="Обычный 2 10" xfId="12"/>
    <cellStyle name="Обычный 2 11" xfId="13"/>
    <cellStyle name="Обычный 2 12" xfId="14"/>
    <cellStyle name="Обычный 2 2" xfId="1"/>
    <cellStyle name="Обычный 2 2 2" xfId="2"/>
    <cellStyle name="Обычный 2 2 2 2" xfId="3"/>
    <cellStyle name="Обычный 2 2 3" xfId="15"/>
    <cellStyle name="Обычный 2 3" xfId="5"/>
    <cellStyle name="Обычный 2 4" xfId="6"/>
    <cellStyle name="Обычный 2 5" xfId="7"/>
    <cellStyle name="Обычный 2 6" xfId="8"/>
    <cellStyle name="Обычный 2 7" xfId="9"/>
    <cellStyle name="Обычный 2 8" xfId="10"/>
    <cellStyle name="Обычный 2 9" xfId="11"/>
    <cellStyle name="Финансовый" xfId="16" builtinId="3"/>
  </cellStyles>
  <dxfs count="0"/>
  <tableStyles count="0" defaultTableStyle="TableStyleMedium9" defaultPivotStyle="PivotStyleLight16"/>
  <colors>
    <mruColors>
      <color rgb="FFFEF5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showGridLines="0" topLeftCell="G1" workbookViewId="0">
      <selection activeCell="L35" sqref="L35"/>
    </sheetView>
  </sheetViews>
  <sheetFormatPr defaultRowHeight="12.75"/>
  <sheetData/>
  <pageMargins left="0.23622047244094491" right="0.23622047244094491" top="0.16" bottom="0.17" header="0.23622047244094491" footer="0.23622047244094491"/>
  <pageSetup paperSize="9" scale="75" fitToHeight="0" orientation="portrait" r:id="rId1"/>
  <headerFooter alignWithMargins="0">
    <oddFooter>&amp;Cстр.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142"/>
  <sheetViews>
    <sheetView tabSelected="1" view="pageBreakPreview" zoomScale="90" zoomScaleNormal="120" zoomScaleSheetLayoutView="90" workbookViewId="0">
      <selection activeCell="M11" sqref="M11:M12"/>
    </sheetView>
  </sheetViews>
  <sheetFormatPr defaultRowHeight="12.75"/>
  <cols>
    <col min="1" max="1" width="6.28515625" style="9" customWidth="1"/>
    <col min="2" max="2" width="41.7109375" style="9" customWidth="1"/>
    <col min="3" max="5" width="2.85546875" style="9" customWidth="1"/>
    <col min="6" max="6" width="7.5703125" style="9" customWidth="1"/>
    <col min="7" max="7" width="4" style="9" customWidth="1"/>
    <col min="8" max="8" width="14.28515625" style="9" customWidth="1"/>
    <col min="9" max="9" width="12.140625" style="9" customWidth="1"/>
    <col min="10" max="10" width="0.140625" style="9" customWidth="1"/>
    <col min="11" max="12" width="9.140625" style="9" hidden="1" customWidth="1"/>
    <col min="13" max="13" width="9.5703125" style="9" customWidth="1"/>
    <col min="14" max="15" width="12.85546875" style="35" bestFit="1" customWidth="1"/>
    <col min="16" max="16" width="11.28515625" style="35" customWidth="1"/>
    <col min="17" max="17" width="14" style="35" customWidth="1"/>
    <col min="18" max="18" width="14.140625" style="35" customWidth="1"/>
    <col min="19" max="19" width="11.7109375" style="35" customWidth="1"/>
    <col min="20" max="16384" width="9.140625" style="9"/>
  </cols>
  <sheetData>
    <row r="1" spans="1:19">
      <c r="B1" s="10"/>
      <c r="C1" s="89" t="s">
        <v>104</v>
      </c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90"/>
    </row>
    <row r="2" spans="1:19" ht="23.25" customHeight="1">
      <c r="B2" s="10"/>
      <c r="C2" s="91" t="s">
        <v>171</v>
      </c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2"/>
    </row>
    <row r="3" spans="1:19">
      <c r="B3" s="10"/>
      <c r="C3" s="89" t="s">
        <v>164</v>
      </c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90"/>
    </row>
    <row r="4" spans="1:19" ht="12.75" customHeight="1">
      <c r="A4" s="85" t="s">
        <v>105</v>
      </c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6"/>
    </row>
    <row r="5" spans="1:19" ht="0.75" customHeight="1">
      <c r="A5" s="85"/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6"/>
    </row>
    <row r="6" spans="1:19" ht="18.75" customHeight="1">
      <c r="A6" s="85"/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6"/>
    </row>
    <row r="7" spans="1:19" s="12" customFormat="1" ht="63.75" customHeight="1">
      <c r="A7" s="87" t="s">
        <v>106</v>
      </c>
      <c r="B7" s="87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  <c r="P7" s="87"/>
      <c r="Q7" s="87"/>
      <c r="R7" s="87"/>
      <c r="S7" s="88"/>
    </row>
    <row r="8" spans="1:19" s="12" customFormat="1" ht="17.25" customHeight="1" thickBot="1">
      <c r="A8" s="11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76" t="s">
        <v>111</v>
      </c>
      <c r="N8" s="76"/>
      <c r="O8" s="76"/>
      <c r="P8" s="76"/>
      <c r="Q8" s="76"/>
      <c r="R8" s="76"/>
      <c r="S8" s="77"/>
    </row>
    <row r="9" spans="1:19" ht="22.5" customHeight="1" thickBot="1">
      <c r="A9" s="82" t="s">
        <v>117</v>
      </c>
      <c r="B9" s="109" t="s">
        <v>102</v>
      </c>
      <c r="C9" s="110" t="s">
        <v>75</v>
      </c>
      <c r="D9" s="111"/>
      <c r="E9" s="111"/>
      <c r="F9" s="111"/>
      <c r="G9" s="111"/>
      <c r="H9" s="110" t="s">
        <v>5</v>
      </c>
      <c r="I9" s="111"/>
      <c r="J9" s="111"/>
      <c r="K9" s="111"/>
      <c r="L9" s="111"/>
      <c r="M9" s="111"/>
      <c r="N9" s="93" t="s">
        <v>113</v>
      </c>
      <c r="O9" s="94"/>
      <c r="P9" s="94"/>
      <c r="Q9" s="94"/>
      <c r="R9" s="94"/>
      <c r="S9" s="95"/>
    </row>
    <row r="10" spans="1:19" ht="34.5" customHeight="1" thickBot="1">
      <c r="A10" s="83"/>
      <c r="B10" s="109"/>
      <c r="C10" s="112"/>
      <c r="D10" s="113"/>
      <c r="E10" s="113"/>
      <c r="F10" s="113"/>
      <c r="G10" s="113"/>
      <c r="H10" s="114"/>
      <c r="I10" s="115"/>
      <c r="J10" s="115"/>
      <c r="K10" s="115"/>
      <c r="L10" s="115"/>
      <c r="M10" s="115"/>
      <c r="N10" s="96" t="s">
        <v>114</v>
      </c>
      <c r="O10" s="97"/>
      <c r="P10" s="98"/>
      <c r="Q10" s="99" t="s">
        <v>115</v>
      </c>
      <c r="R10" s="100"/>
      <c r="S10" s="98"/>
    </row>
    <row r="11" spans="1:19" ht="72.75" customHeight="1" thickBot="1">
      <c r="A11" s="83"/>
      <c r="B11" s="109"/>
      <c r="C11" s="112"/>
      <c r="D11" s="113"/>
      <c r="E11" s="113"/>
      <c r="F11" s="113"/>
      <c r="G11" s="113"/>
      <c r="H11" s="116" t="s">
        <v>110</v>
      </c>
      <c r="I11" s="118" t="s">
        <v>112</v>
      </c>
      <c r="J11" s="14"/>
      <c r="K11" s="15"/>
      <c r="L11" s="16"/>
      <c r="M11" s="118" t="s">
        <v>76</v>
      </c>
      <c r="N11" s="101" t="s">
        <v>110</v>
      </c>
      <c r="O11" s="103" t="s">
        <v>112</v>
      </c>
      <c r="P11" s="105" t="s">
        <v>116</v>
      </c>
      <c r="Q11" s="101" t="s">
        <v>110</v>
      </c>
      <c r="R11" s="101" t="s">
        <v>112</v>
      </c>
      <c r="S11" s="107" t="s">
        <v>116</v>
      </c>
    </row>
    <row r="12" spans="1:19" ht="14.25" customHeight="1" thickBot="1">
      <c r="A12" s="84"/>
      <c r="B12" s="109"/>
      <c r="C12" s="114"/>
      <c r="D12" s="115"/>
      <c r="E12" s="115"/>
      <c r="F12" s="115"/>
      <c r="G12" s="115"/>
      <c r="H12" s="117"/>
      <c r="I12" s="117"/>
      <c r="J12" s="17"/>
      <c r="K12" s="18"/>
      <c r="L12" s="19"/>
      <c r="M12" s="117"/>
      <c r="N12" s="102"/>
      <c r="O12" s="104"/>
      <c r="P12" s="106"/>
      <c r="Q12" s="102"/>
      <c r="R12" s="102"/>
      <c r="S12" s="108"/>
    </row>
    <row r="13" spans="1:19" ht="12.75" customHeight="1" thickBot="1">
      <c r="A13" s="68">
        <v>1</v>
      </c>
      <c r="B13" s="58">
        <v>2</v>
      </c>
      <c r="C13" s="59">
        <v>3</v>
      </c>
      <c r="D13" s="60">
        <v>4</v>
      </c>
      <c r="E13" s="60">
        <v>5</v>
      </c>
      <c r="F13" s="61">
        <v>6</v>
      </c>
      <c r="G13" s="58">
        <v>7</v>
      </c>
      <c r="H13" s="59">
        <v>8</v>
      </c>
      <c r="I13" s="58">
        <v>9</v>
      </c>
      <c r="J13" s="62">
        <v>10</v>
      </c>
      <c r="K13" s="63"/>
      <c r="L13" s="63"/>
      <c r="M13" s="64">
        <v>11</v>
      </c>
      <c r="N13" s="65">
        <v>12</v>
      </c>
      <c r="O13" s="66">
        <v>13</v>
      </c>
      <c r="P13" s="66">
        <v>14</v>
      </c>
      <c r="Q13" s="66">
        <v>15</v>
      </c>
      <c r="R13" s="66">
        <v>16</v>
      </c>
      <c r="S13" s="67">
        <v>17</v>
      </c>
    </row>
    <row r="14" spans="1:19" ht="69" customHeight="1">
      <c r="A14" s="72">
        <v>1</v>
      </c>
      <c r="B14" s="73" t="s">
        <v>77</v>
      </c>
      <c r="C14" s="20" t="s">
        <v>11</v>
      </c>
      <c r="D14" s="21" t="s">
        <v>74</v>
      </c>
      <c r="E14" s="22" t="s">
        <v>15</v>
      </c>
      <c r="F14" s="23" t="s">
        <v>13</v>
      </c>
      <c r="G14" s="24" t="s">
        <v>0</v>
      </c>
      <c r="H14" s="25">
        <f>H15+H41+H54+H60+H76+H88+H108+H120</f>
        <v>37133810.579999998</v>
      </c>
      <c r="I14" s="25">
        <f>I15+I41+I54+I60+I76+I88+I108+I120</f>
        <v>34321277.149999999</v>
      </c>
      <c r="J14" s="26"/>
      <c r="M14" s="27">
        <f>I14/H14*100</f>
        <v>92.425949865983299</v>
      </c>
      <c r="N14" s="25">
        <f>N15+N41+N54+N60+N76+N88+N108+N120</f>
        <v>34074833.030000001</v>
      </c>
      <c r="O14" s="25">
        <f>O15+O41+O54+O60+O76+O88+O108+O120</f>
        <v>31262299.599999998</v>
      </c>
      <c r="P14" s="2">
        <f>O14/N14*100</f>
        <v>91.746009650219534</v>
      </c>
      <c r="Q14" s="3">
        <f>Q36+Q99+Q60+Q108</f>
        <v>3058977.55</v>
      </c>
      <c r="R14" s="3">
        <f t="shared" ref="R14:S14" si="0">R36+R99+R60+R108</f>
        <v>3058977.55</v>
      </c>
      <c r="S14" s="3">
        <v>100</v>
      </c>
    </row>
    <row r="15" spans="1:19" ht="39.75" customHeight="1">
      <c r="A15" s="69" t="s">
        <v>118</v>
      </c>
      <c r="B15" s="56" t="s">
        <v>78</v>
      </c>
      <c r="C15" s="28" t="s">
        <v>11</v>
      </c>
      <c r="D15" s="29" t="s">
        <v>9</v>
      </c>
      <c r="E15" s="30" t="s">
        <v>15</v>
      </c>
      <c r="F15" s="31" t="s">
        <v>13</v>
      </c>
      <c r="G15" s="32" t="s">
        <v>0</v>
      </c>
      <c r="H15" s="33">
        <f>H16</f>
        <v>15698607.639999999</v>
      </c>
      <c r="I15" s="33">
        <f>I16</f>
        <v>15173606.689999999</v>
      </c>
      <c r="J15" s="26"/>
      <c r="M15" s="34">
        <f t="shared" ref="M15:M92" si="1">I15/H15*100</f>
        <v>96.655748318326658</v>
      </c>
      <c r="N15" s="33">
        <f>N16</f>
        <v>14477411.639999999</v>
      </c>
      <c r="O15" s="33">
        <f>O16</f>
        <v>13952410.689999999</v>
      </c>
      <c r="P15" s="2">
        <f t="shared" ref="P15:P89" si="2">O15/N15*100</f>
        <v>96.37365460722647</v>
      </c>
      <c r="Q15" s="33">
        <f t="shared" ref="Q15:R15" si="3">Q16</f>
        <v>1221196</v>
      </c>
      <c r="R15" s="33">
        <f t="shared" si="3"/>
        <v>1221196</v>
      </c>
      <c r="S15" s="3">
        <f t="shared" ref="S15:S88" si="4">R15/Q15*100</f>
        <v>100</v>
      </c>
    </row>
    <row r="16" spans="1:19" ht="32.25" customHeight="1">
      <c r="A16" s="69" t="s">
        <v>127</v>
      </c>
      <c r="B16" s="56" t="s">
        <v>73</v>
      </c>
      <c r="C16" s="28" t="s">
        <v>11</v>
      </c>
      <c r="D16" s="29" t="s">
        <v>9</v>
      </c>
      <c r="E16" s="30" t="s">
        <v>2</v>
      </c>
      <c r="F16" s="31" t="s">
        <v>13</v>
      </c>
      <c r="G16" s="32" t="s">
        <v>0</v>
      </c>
      <c r="H16" s="33">
        <f>H17+H32+H36+H39+H21+H27</f>
        <v>15698607.639999999</v>
      </c>
      <c r="I16" s="33">
        <f>I17+I32+I36+I39+I21+I27</f>
        <v>15173606.689999999</v>
      </c>
      <c r="J16" s="26"/>
      <c r="M16" s="34">
        <f t="shared" si="1"/>
        <v>96.655748318326658</v>
      </c>
      <c r="N16" s="33">
        <f>N17+N32+N36+N39+N21+N27</f>
        <v>14477411.639999999</v>
      </c>
      <c r="O16" s="33">
        <f>O17+O32+O36+O39+O21+O27</f>
        <v>13952410.689999999</v>
      </c>
      <c r="P16" s="2">
        <f t="shared" si="2"/>
        <v>96.37365460722647</v>
      </c>
      <c r="Q16" s="33">
        <f t="shared" ref="Q16:R16" si="5">Q17+Q32+Q36+Q39+Q21</f>
        <v>1221196</v>
      </c>
      <c r="R16" s="33">
        <f t="shared" si="5"/>
        <v>1221196</v>
      </c>
      <c r="S16" s="3">
        <f t="shared" si="4"/>
        <v>100</v>
      </c>
    </row>
    <row r="17" spans="1:19" ht="35.25" customHeight="1">
      <c r="A17" s="69"/>
      <c r="B17" s="56" t="s">
        <v>72</v>
      </c>
      <c r="C17" s="28" t="s">
        <v>11</v>
      </c>
      <c r="D17" s="29" t="s">
        <v>9</v>
      </c>
      <c r="E17" s="30" t="s">
        <v>2</v>
      </c>
      <c r="F17" s="31" t="s">
        <v>1</v>
      </c>
      <c r="G17" s="32" t="s">
        <v>0</v>
      </c>
      <c r="H17" s="33">
        <f>H18+H20+H19</f>
        <v>976568.11</v>
      </c>
      <c r="I17" s="33">
        <f>I18+I20+I19</f>
        <v>469296.75</v>
      </c>
      <c r="J17" s="26"/>
      <c r="M17" s="34">
        <f t="shared" si="1"/>
        <v>48.05571113723957</v>
      </c>
      <c r="N17" s="1">
        <f t="shared" ref="N17:N89" si="6">H17</f>
        <v>976568.11</v>
      </c>
      <c r="O17" s="1">
        <f t="shared" ref="O17:O89" si="7">I17</f>
        <v>469296.75</v>
      </c>
      <c r="P17" s="2">
        <f t="shared" si="2"/>
        <v>48.05571113723957</v>
      </c>
      <c r="S17" s="3"/>
    </row>
    <row r="18" spans="1:19" ht="34.5" customHeight="1">
      <c r="A18" s="69"/>
      <c r="B18" s="56" t="s">
        <v>6</v>
      </c>
      <c r="C18" s="28" t="s">
        <v>11</v>
      </c>
      <c r="D18" s="29" t="s">
        <v>9</v>
      </c>
      <c r="E18" s="30" t="s">
        <v>2</v>
      </c>
      <c r="F18" s="31" t="s">
        <v>1</v>
      </c>
      <c r="G18" s="32" t="s">
        <v>79</v>
      </c>
      <c r="H18" s="33">
        <v>37274</v>
      </c>
      <c r="I18" s="36">
        <v>37274</v>
      </c>
      <c r="J18" s="26"/>
      <c r="M18" s="34">
        <f t="shared" si="1"/>
        <v>100</v>
      </c>
      <c r="N18" s="1">
        <f t="shared" si="6"/>
        <v>37274</v>
      </c>
      <c r="O18" s="1">
        <f t="shared" si="7"/>
        <v>37274</v>
      </c>
      <c r="P18" s="2">
        <f t="shared" si="2"/>
        <v>100</v>
      </c>
      <c r="S18" s="3"/>
    </row>
    <row r="19" spans="1:19" ht="24.75" customHeight="1">
      <c r="A19" s="69"/>
      <c r="B19" s="57" t="s">
        <v>107</v>
      </c>
      <c r="C19" s="28" t="s">
        <v>11</v>
      </c>
      <c r="D19" s="29" t="s">
        <v>9</v>
      </c>
      <c r="E19" s="30" t="s">
        <v>2</v>
      </c>
      <c r="F19" s="31" t="s">
        <v>1</v>
      </c>
      <c r="G19" s="32">
        <v>830</v>
      </c>
      <c r="H19" s="33">
        <v>99671.14</v>
      </c>
      <c r="I19" s="36">
        <v>15000</v>
      </c>
      <c r="J19" s="26"/>
      <c r="M19" s="34"/>
      <c r="N19" s="1">
        <f t="shared" si="6"/>
        <v>99671.14</v>
      </c>
      <c r="O19" s="1">
        <f t="shared" si="7"/>
        <v>15000</v>
      </c>
      <c r="P19" s="2">
        <f t="shared" si="2"/>
        <v>15.049491758597322</v>
      </c>
      <c r="S19" s="3"/>
    </row>
    <row r="20" spans="1:19" ht="15.75" customHeight="1">
      <c r="A20" s="69"/>
      <c r="B20" s="56" t="s">
        <v>38</v>
      </c>
      <c r="C20" s="28" t="s">
        <v>11</v>
      </c>
      <c r="D20" s="29" t="s">
        <v>9</v>
      </c>
      <c r="E20" s="30" t="s">
        <v>2</v>
      </c>
      <c r="F20" s="31" t="s">
        <v>1</v>
      </c>
      <c r="G20" s="32" t="s">
        <v>80</v>
      </c>
      <c r="H20" s="33">
        <v>839622.97</v>
      </c>
      <c r="I20" s="36">
        <v>417022.75</v>
      </c>
      <c r="J20" s="26"/>
      <c r="M20" s="34">
        <f t="shared" si="1"/>
        <v>49.667858658035527</v>
      </c>
      <c r="N20" s="1">
        <f t="shared" si="6"/>
        <v>839622.97</v>
      </c>
      <c r="O20" s="1">
        <f t="shared" si="7"/>
        <v>417022.75</v>
      </c>
      <c r="P20" s="2">
        <f t="shared" si="2"/>
        <v>49.667858658035527</v>
      </c>
      <c r="S20" s="3"/>
    </row>
    <row r="21" spans="1:19" ht="21.75" customHeight="1">
      <c r="A21" s="69"/>
      <c r="B21" s="56" t="s">
        <v>71</v>
      </c>
      <c r="C21" s="28" t="s">
        <v>11</v>
      </c>
      <c r="D21" s="29" t="s">
        <v>9</v>
      </c>
      <c r="E21" s="30" t="s">
        <v>2</v>
      </c>
      <c r="F21" s="31" t="s">
        <v>49</v>
      </c>
      <c r="G21" s="32" t="s">
        <v>0</v>
      </c>
      <c r="H21" s="33">
        <f>H22+H23+H24</f>
        <v>8788076.1199999992</v>
      </c>
      <c r="I21" s="33">
        <f>I22+I23+I24</f>
        <v>8770346.5299999993</v>
      </c>
      <c r="J21" s="26"/>
      <c r="M21" s="34">
        <f t="shared" si="1"/>
        <v>99.798254023316318</v>
      </c>
      <c r="N21" s="1">
        <f t="shared" si="6"/>
        <v>8788076.1199999992</v>
      </c>
      <c r="O21" s="1">
        <f t="shared" si="7"/>
        <v>8770346.5299999993</v>
      </c>
      <c r="P21" s="2">
        <f t="shared" si="2"/>
        <v>99.798254023316318</v>
      </c>
      <c r="S21" s="3"/>
    </row>
    <row r="22" spans="1:19" ht="21.75" customHeight="1">
      <c r="A22" s="69"/>
      <c r="B22" s="56" t="s">
        <v>70</v>
      </c>
      <c r="C22" s="28" t="s">
        <v>11</v>
      </c>
      <c r="D22" s="29" t="s">
        <v>9</v>
      </c>
      <c r="E22" s="30" t="s">
        <v>2</v>
      </c>
      <c r="F22" s="31" t="s">
        <v>49</v>
      </c>
      <c r="G22" s="32" t="s">
        <v>81</v>
      </c>
      <c r="H22" s="33">
        <v>6170084.2999999998</v>
      </c>
      <c r="I22" s="33">
        <f>H22</f>
        <v>6170084.2999999998</v>
      </c>
      <c r="J22" s="26"/>
      <c r="M22" s="34">
        <f t="shared" si="1"/>
        <v>100</v>
      </c>
      <c r="N22" s="1">
        <f t="shared" si="6"/>
        <v>6170084.2999999998</v>
      </c>
      <c r="O22" s="1">
        <f t="shared" si="7"/>
        <v>6170084.2999999998</v>
      </c>
      <c r="P22" s="2">
        <f t="shared" si="2"/>
        <v>100</v>
      </c>
      <c r="Q22" s="37"/>
      <c r="R22" s="37"/>
      <c r="S22" s="3"/>
    </row>
    <row r="23" spans="1:19" ht="33" customHeight="1">
      <c r="A23" s="69"/>
      <c r="B23" s="56" t="s">
        <v>6</v>
      </c>
      <c r="C23" s="28" t="s">
        <v>11</v>
      </c>
      <c r="D23" s="29" t="s">
        <v>9</v>
      </c>
      <c r="E23" s="30" t="s">
        <v>2</v>
      </c>
      <c r="F23" s="31" t="s">
        <v>49</v>
      </c>
      <c r="G23" s="32" t="s">
        <v>79</v>
      </c>
      <c r="H23" s="33">
        <v>2613246.92</v>
      </c>
      <c r="I23" s="33">
        <v>2595517.33</v>
      </c>
      <c r="J23" s="26"/>
      <c r="M23" s="34">
        <f t="shared" si="1"/>
        <v>99.321549377354671</v>
      </c>
      <c r="N23" s="1">
        <f t="shared" si="6"/>
        <v>2613246.92</v>
      </c>
      <c r="O23" s="1">
        <f t="shared" si="7"/>
        <v>2595517.33</v>
      </c>
      <c r="P23" s="2">
        <f t="shared" si="2"/>
        <v>99.321549377354671</v>
      </c>
      <c r="Q23" s="37"/>
      <c r="R23" s="37"/>
      <c r="S23" s="3"/>
    </row>
    <row r="24" spans="1:19" ht="12.75" customHeight="1">
      <c r="A24" s="69"/>
      <c r="B24" s="56" t="s">
        <v>38</v>
      </c>
      <c r="C24" s="28" t="s">
        <v>11</v>
      </c>
      <c r="D24" s="29" t="s">
        <v>9</v>
      </c>
      <c r="E24" s="30" t="s">
        <v>2</v>
      </c>
      <c r="F24" s="31" t="s">
        <v>49</v>
      </c>
      <c r="G24" s="32" t="s">
        <v>80</v>
      </c>
      <c r="H24" s="33">
        <v>4744.8999999999996</v>
      </c>
      <c r="I24" s="33">
        <v>4744.8999999999996</v>
      </c>
      <c r="J24" s="26"/>
      <c r="M24" s="34">
        <f t="shared" si="1"/>
        <v>100</v>
      </c>
      <c r="N24" s="1">
        <f t="shared" si="6"/>
        <v>4744.8999999999996</v>
      </c>
      <c r="O24" s="1">
        <f t="shared" si="7"/>
        <v>4744.8999999999996</v>
      </c>
      <c r="P24" s="2">
        <f t="shared" si="2"/>
        <v>100</v>
      </c>
      <c r="Q24" s="37"/>
      <c r="R24" s="37"/>
      <c r="S24" s="3"/>
    </row>
    <row r="25" spans="1:19" ht="21.75" hidden="1" customHeight="1">
      <c r="A25" s="69"/>
      <c r="B25" s="56" t="s">
        <v>69</v>
      </c>
      <c r="C25" s="28" t="s">
        <v>11</v>
      </c>
      <c r="D25" s="29" t="s">
        <v>9</v>
      </c>
      <c r="E25" s="30" t="s">
        <v>2</v>
      </c>
      <c r="F25" s="31" t="s">
        <v>67</v>
      </c>
      <c r="G25" s="32" t="s">
        <v>0</v>
      </c>
      <c r="H25" s="33">
        <v>0</v>
      </c>
      <c r="I25" s="36">
        <v>0</v>
      </c>
      <c r="J25" s="26"/>
      <c r="M25" s="34" t="e">
        <f t="shared" si="1"/>
        <v>#DIV/0!</v>
      </c>
      <c r="N25" s="1">
        <f t="shared" si="6"/>
        <v>0</v>
      </c>
      <c r="O25" s="1">
        <f t="shared" si="7"/>
        <v>0</v>
      </c>
      <c r="P25" s="2" t="e">
        <f t="shared" si="2"/>
        <v>#DIV/0!</v>
      </c>
      <c r="Q25" s="37"/>
      <c r="R25" s="37"/>
      <c r="S25" s="3"/>
    </row>
    <row r="26" spans="1:19" ht="12.75" hidden="1" customHeight="1">
      <c r="A26" s="69"/>
      <c r="B26" s="56" t="s">
        <v>68</v>
      </c>
      <c r="C26" s="28" t="s">
        <v>11</v>
      </c>
      <c r="D26" s="29" t="s">
        <v>9</v>
      </c>
      <c r="E26" s="30" t="s">
        <v>2</v>
      </c>
      <c r="F26" s="31" t="s">
        <v>67</v>
      </c>
      <c r="G26" s="32" t="s">
        <v>82</v>
      </c>
      <c r="H26" s="33">
        <v>0</v>
      </c>
      <c r="I26" s="36">
        <v>0</v>
      </c>
      <c r="J26" s="26"/>
      <c r="M26" s="34" t="e">
        <f t="shared" si="1"/>
        <v>#DIV/0!</v>
      </c>
      <c r="N26" s="1">
        <f t="shared" si="6"/>
        <v>0</v>
      </c>
      <c r="O26" s="1">
        <f t="shared" si="7"/>
        <v>0</v>
      </c>
      <c r="P26" s="2" t="e">
        <f t="shared" si="2"/>
        <v>#DIV/0!</v>
      </c>
      <c r="Q26" s="37"/>
      <c r="R26" s="37"/>
      <c r="S26" s="3"/>
    </row>
    <row r="27" spans="1:19" ht="36.75" customHeight="1">
      <c r="A27" s="69"/>
      <c r="B27" s="119" t="s">
        <v>165</v>
      </c>
      <c r="C27" s="28" t="s">
        <v>11</v>
      </c>
      <c r="D27" s="29" t="s">
        <v>9</v>
      </c>
      <c r="E27" s="30" t="s">
        <v>2</v>
      </c>
      <c r="F27" s="31">
        <v>12140</v>
      </c>
      <c r="G27" s="32">
        <v>0</v>
      </c>
      <c r="H27" s="33">
        <f>H28</f>
        <v>107805.6</v>
      </c>
      <c r="I27" s="33">
        <f t="shared" ref="I27:R27" si="8">I28</f>
        <v>107805.6</v>
      </c>
      <c r="J27" s="33">
        <f t="shared" si="8"/>
        <v>0</v>
      </c>
      <c r="K27" s="33">
        <f t="shared" si="8"/>
        <v>0</v>
      </c>
      <c r="L27" s="33">
        <f t="shared" si="8"/>
        <v>0</v>
      </c>
      <c r="M27" s="34">
        <f t="shared" si="1"/>
        <v>100</v>
      </c>
      <c r="N27" s="33">
        <f t="shared" si="8"/>
        <v>107805.6</v>
      </c>
      <c r="O27" s="33">
        <f t="shared" si="8"/>
        <v>107805.6</v>
      </c>
      <c r="P27" s="2">
        <f t="shared" si="2"/>
        <v>100</v>
      </c>
      <c r="Q27" s="33">
        <f t="shared" si="8"/>
        <v>0</v>
      </c>
      <c r="R27" s="33">
        <f t="shared" si="8"/>
        <v>0</v>
      </c>
      <c r="S27" s="3"/>
    </row>
    <row r="28" spans="1:19" ht="21.75" customHeight="1">
      <c r="A28" s="69"/>
      <c r="B28" s="119" t="s">
        <v>166</v>
      </c>
      <c r="C28" s="28" t="s">
        <v>11</v>
      </c>
      <c r="D28" s="29" t="s">
        <v>9</v>
      </c>
      <c r="E28" s="30" t="s">
        <v>2</v>
      </c>
      <c r="F28" s="31">
        <v>12141</v>
      </c>
      <c r="G28" s="32">
        <v>100</v>
      </c>
      <c r="H28" s="33">
        <f>H29</f>
        <v>107805.6</v>
      </c>
      <c r="I28" s="33">
        <f t="shared" ref="I28:S28" si="9">I29</f>
        <v>107805.6</v>
      </c>
      <c r="J28" s="33">
        <f t="shared" si="9"/>
        <v>0</v>
      </c>
      <c r="K28" s="33">
        <f t="shared" si="9"/>
        <v>0</v>
      </c>
      <c r="L28" s="33">
        <f t="shared" si="9"/>
        <v>0</v>
      </c>
      <c r="M28" s="34">
        <f t="shared" si="1"/>
        <v>100</v>
      </c>
      <c r="N28" s="33">
        <f t="shared" si="9"/>
        <v>107805.6</v>
      </c>
      <c r="O28" s="33">
        <f t="shared" si="9"/>
        <v>107805.6</v>
      </c>
      <c r="P28" s="2">
        <f t="shared" si="2"/>
        <v>100</v>
      </c>
      <c r="Q28" s="33">
        <f t="shared" si="9"/>
        <v>0</v>
      </c>
      <c r="R28" s="33">
        <f t="shared" si="9"/>
        <v>0</v>
      </c>
      <c r="S28" s="33">
        <f t="shared" si="9"/>
        <v>0</v>
      </c>
    </row>
    <row r="29" spans="1:19" ht="34.5" customHeight="1">
      <c r="A29" s="69"/>
      <c r="B29" s="119" t="s">
        <v>70</v>
      </c>
      <c r="C29" s="28" t="s">
        <v>11</v>
      </c>
      <c r="D29" s="29" t="s">
        <v>9</v>
      </c>
      <c r="E29" s="30" t="s">
        <v>2</v>
      </c>
      <c r="F29" s="31">
        <v>12142</v>
      </c>
      <c r="G29" s="32">
        <v>110</v>
      </c>
      <c r="H29" s="33">
        <v>107805.6</v>
      </c>
      <c r="I29" s="36">
        <f>H29</f>
        <v>107805.6</v>
      </c>
      <c r="J29" s="26"/>
      <c r="M29" s="34">
        <f t="shared" si="1"/>
        <v>100</v>
      </c>
      <c r="N29" s="1">
        <f>I29</f>
        <v>107805.6</v>
      </c>
      <c r="O29" s="1">
        <f>N29</f>
        <v>107805.6</v>
      </c>
      <c r="P29" s="2">
        <f t="shared" si="2"/>
        <v>100</v>
      </c>
      <c r="Q29" s="37"/>
      <c r="R29" s="37"/>
      <c r="S29" s="3"/>
    </row>
    <row r="30" spans="1:19" ht="12.75" hidden="1" customHeight="1">
      <c r="A30" s="69"/>
      <c r="B30" s="56"/>
      <c r="C30" s="28"/>
      <c r="D30" s="29"/>
      <c r="E30" s="30"/>
      <c r="F30" s="31"/>
      <c r="G30" s="32"/>
      <c r="H30" s="33"/>
      <c r="I30" s="36"/>
      <c r="J30" s="26"/>
      <c r="M30" s="34"/>
      <c r="N30" s="1"/>
      <c r="O30" s="1"/>
      <c r="P30" s="2"/>
      <c r="Q30" s="37"/>
      <c r="R30" s="37"/>
      <c r="S30" s="3"/>
    </row>
    <row r="31" spans="1:19" ht="12.75" hidden="1" customHeight="1">
      <c r="A31" s="69"/>
      <c r="B31" s="56"/>
      <c r="C31" s="28"/>
      <c r="D31" s="29"/>
      <c r="E31" s="30"/>
      <c r="F31" s="31"/>
      <c r="G31" s="32"/>
      <c r="H31" s="33"/>
      <c r="I31" s="36"/>
      <c r="J31" s="26"/>
      <c r="M31" s="34"/>
      <c r="N31" s="1"/>
      <c r="O31" s="1"/>
      <c r="P31" s="2"/>
      <c r="Q31" s="37"/>
      <c r="R31" s="37"/>
      <c r="S31" s="3"/>
    </row>
    <row r="32" spans="1:19" ht="33.75" customHeight="1">
      <c r="A32" s="69"/>
      <c r="B32" s="56" t="s">
        <v>66</v>
      </c>
      <c r="C32" s="28" t="s">
        <v>11</v>
      </c>
      <c r="D32" s="29" t="s">
        <v>9</v>
      </c>
      <c r="E32" s="30" t="s">
        <v>2</v>
      </c>
      <c r="F32" s="31" t="s">
        <v>16</v>
      </c>
      <c r="G32" s="32" t="s">
        <v>0</v>
      </c>
      <c r="H32" s="33">
        <f>H33+H34+H35</f>
        <v>4604961.8099999996</v>
      </c>
      <c r="I32" s="36">
        <f>I33+I34+I35</f>
        <v>4604961.8099999996</v>
      </c>
      <c r="J32" s="26"/>
      <c r="M32" s="34">
        <f t="shared" si="1"/>
        <v>100</v>
      </c>
      <c r="N32" s="1">
        <f t="shared" si="6"/>
        <v>4604961.8099999996</v>
      </c>
      <c r="O32" s="1">
        <f t="shared" si="7"/>
        <v>4604961.8099999996</v>
      </c>
      <c r="P32" s="2">
        <f t="shared" si="2"/>
        <v>100</v>
      </c>
      <c r="Q32" s="37"/>
      <c r="R32" s="37"/>
      <c r="S32" s="3"/>
    </row>
    <row r="33" spans="1:19" ht="21.75" customHeight="1">
      <c r="A33" s="69"/>
      <c r="B33" s="56" t="s">
        <v>64</v>
      </c>
      <c r="C33" s="28" t="s">
        <v>11</v>
      </c>
      <c r="D33" s="29" t="s">
        <v>9</v>
      </c>
      <c r="E33" s="30" t="s">
        <v>2</v>
      </c>
      <c r="F33" s="31" t="s">
        <v>16</v>
      </c>
      <c r="G33" s="32" t="s">
        <v>83</v>
      </c>
      <c r="H33" s="33">
        <v>4553111.8099999996</v>
      </c>
      <c r="I33" s="36">
        <f>H33</f>
        <v>4553111.8099999996</v>
      </c>
      <c r="J33" s="26"/>
      <c r="M33" s="34">
        <f t="shared" si="1"/>
        <v>100</v>
      </c>
      <c r="N33" s="1">
        <f t="shared" si="6"/>
        <v>4553111.8099999996</v>
      </c>
      <c r="O33" s="1">
        <f t="shared" si="7"/>
        <v>4553111.8099999996</v>
      </c>
      <c r="P33" s="2">
        <f t="shared" si="2"/>
        <v>100</v>
      </c>
      <c r="Q33" s="37"/>
      <c r="R33" s="37"/>
      <c r="S33" s="3"/>
    </row>
    <row r="34" spans="1:19" ht="32.25" customHeight="1">
      <c r="A34" s="69"/>
      <c r="B34" s="56" t="s">
        <v>6</v>
      </c>
      <c r="C34" s="28" t="s">
        <v>11</v>
      </c>
      <c r="D34" s="29" t="s">
        <v>9</v>
      </c>
      <c r="E34" s="30" t="s">
        <v>2</v>
      </c>
      <c r="F34" s="31" t="s">
        <v>16</v>
      </c>
      <c r="G34" s="32" t="s">
        <v>79</v>
      </c>
      <c r="H34" s="33">
        <v>51850</v>
      </c>
      <c r="I34" s="36">
        <v>51850</v>
      </c>
      <c r="J34" s="26"/>
      <c r="M34" s="34">
        <f t="shared" si="1"/>
        <v>100</v>
      </c>
      <c r="N34" s="1">
        <f t="shared" si="6"/>
        <v>51850</v>
      </c>
      <c r="O34" s="1">
        <f t="shared" si="7"/>
        <v>51850</v>
      </c>
      <c r="P34" s="2">
        <f t="shared" si="2"/>
        <v>100</v>
      </c>
      <c r="Q34" s="37"/>
      <c r="R34" s="37"/>
      <c r="S34" s="3"/>
    </row>
    <row r="35" spans="1:19" ht="21.75" customHeight="1">
      <c r="A35" s="69"/>
      <c r="B35" s="56" t="s">
        <v>27</v>
      </c>
      <c r="C35" s="28" t="s">
        <v>11</v>
      </c>
      <c r="D35" s="29" t="s">
        <v>9</v>
      </c>
      <c r="E35" s="30" t="s">
        <v>2</v>
      </c>
      <c r="F35" s="31" t="s">
        <v>16</v>
      </c>
      <c r="G35" s="32" t="s">
        <v>84</v>
      </c>
      <c r="H35" s="33">
        <v>0</v>
      </c>
      <c r="I35" s="36">
        <v>0</v>
      </c>
      <c r="J35" s="26"/>
      <c r="M35" s="34">
        <v>0</v>
      </c>
      <c r="N35" s="1">
        <f t="shared" si="6"/>
        <v>0</v>
      </c>
      <c r="O35" s="1">
        <f t="shared" si="7"/>
        <v>0</v>
      </c>
      <c r="P35" s="2">
        <v>0</v>
      </c>
      <c r="Q35" s="37"/>
      <c r="R35" s="37"/>
      <c r="S35" s="3"/>
    </row>
    <row r="36" spans="1:19" ht="53.25" customHeight="1">
      <c r="A36" s="69"/>
      <c r="B36" s="56" t="s">
        <v>65</v>
      </c>
      <c r="C36" s="28" t="s">
        <v>11</v>
      </c>
      <c r="D36" s="29" t="s">
        <v>9</v>
      </c>
      <c r="E36" s="30" t="s">
        <v>2</v>
      </c>
      <c r="F36" s="31" t="s">
        <v>63</v>
      </c>
      <c r="G36" s="32" t="s">
        <v>0</v>
      </c>
      <c r="H36" s="33">
        <f>H37+H38</f>
        <v>1221196</v>
      </c>
      <c r="I36" s="33">
        <f>I37+I38</f>
        <v>1221196</v>
      </c>
      <c r="J36" s="26"/>
      <c r="M36" s="34">
        <f t="shared" si="1"/>
        <v>100</v>
      </c>
      <c r="N36" s="1">
        <v>0</v>
      </c>
      <c r="O36" s="1">
        <v>0</v>
      </c>
      <c r="P36" s="2">
        <v>0</v>
      </c>
      <c r="Q36" s="38">
        <f>Q37+Q38</f>
        <v>1221196</v>
      </c>
      <c r="R36" s="38">
        <f>R37+R38</f>
        <v>1221196</v>
      </c>
      <c r="S36" s="3">
        <f t="shared" si="4"/>
        <v>100</v>
      </c>
    </row>
    <row r="37" spans="1:19" ht="21.75" customHeight="1">
      <c r="A37" s="69"/>
      <c r="B37" s="56" t="s">
        <v>64</v>
      </c>
      <c r="C37" s="28" t="s">
        <v>11</v>
      </c>
      <c r="D37" s="29" t="s">
        <v>9</v>
      </c>
      <c r="E37" s="30" t="s">
        <v>2</v>
      </c>
      <c r="F37" s="31" t="s">
        <v>63</v>
      </c>
      <c r="G37" s="32" t="s">
        <v>83</v>
      </c>
      <c r="H37" s="33">
        <v>1146719.27</v>
      </c>
      <c r="I37" s="36">
        <f>H37</f>
        <v>1146719.27</v>
      </c>
      <c r="J37" s="26"/>
      <c r="M37" s="34">
        <f t="shared" si="1"/>
        <v>100</v>
      </c>
      <c r="N37" s="1">
        <v>0</v>
      </c>
      <c r="O37" s="1">
        <v>0</v>
      </c>
      <c r="P37" s="2">
        <v>0</v>
      </c>
      <c r="Q37" s="38">
        <f>H37</f>
        <v>1146719.27</v>
      </c>
      <c r="R37" s="38">
        <f>I37</f>
        <v>1146719.27</v>
      </c>
      <c r="S37" s="3">
        <f t="shared" si="4"/>
        <v>100</v>
      </c>
    </row>
    <row r="38" spans="1:19" ht="32.25" customHeight="1">
      <c r="A38" s="69"/>
      <c r="B38" s="56" t="s">
        <v>6</v>
      </c>
      <c r="C38" s="28" t="s">
        <v>11</v>
      </c>
      <c r="D38" s="29" t="s">
        <v>9</v>
      </c>
      <c r="E38" s="30" t="s">
        <v>2</v>
      </c>
      <c r="F38" s="31" t="s">
        <v>63</v>
      </c>
      <c r="G38" s="32" t="s">
        <v>79</v>
      </c>
      <c r="H38" s="33">
        <v>74476.73</v>
      </c>
      <c r="I38" s="36">
        <f>H38</f>
        <v>74476.73</v>
      </c>
      <c r="J38" s="26"/>
      <c r="M38" s="34">
        <f t="shared" si="1"/>
        <v>100</v>
      </c>
      <c r="N38" s="1">
        <v>0</v>
      </c>
      <c r="O38" s="1">
        <v>0</v>
      </c>
      <c r="P38" s="2">
        <v>0</v>
      </c>
      <c r="Q38" s="38">
        <f>H38</f>
        <v>74476.73</v>
      </c>
      <c r="R38" s="38">
        <f>I38</f>
        <v>74476.73</v>
      </c>
      <c r="S38" s="3">
        <f t="shared" si="4"/>
        <v>100</v>
      </c>
    </row>
    <row r="39" spans="1:19" ht="32.25" customHeight="1">
      <c r="A39" s="69"/>
      <c r="B39" s="56" t="s">
        <v>85</v>
      </c>
      <c r="C39" s="28" t="s">
        <v>11</v>
      </c>
      <c r="D39" s="29" t="s">
        <v>9</v>
      </c>
      <c r="E39" s="30" t="s">
        <v>2</v>
      </c>
      <c r="F39" s="31" t="s">
        <v>86</v>
      </c>
      <c r="G39" s="32" t="s">
        <v>0</v>
      </c>
      <c r="H39" s="33">
        <f>H40</f>
        <v>0</v>
      </c>
      <c r="I39" s="36">
        <f>I40</f>
        <v>0</v>
      </c>
      <c r="J39" s="26"/>
      <c r="M39" s="34">
        <v>0</v>
      </c>
      <c r="N39" s="1">
        <f t="shared" si="6"/>
        <v>0</v>
      </c>
      <c r="O39" s="1">
        <f t="shared" si="7"/>
        <v>0</v>
      </c>
      <c r="P39" s="2">
        <v>0</v>
      </c>
      <c r="Q39" s="37"/>
      <c r="R39" s="37"/>
      <c r="S39" s="3"/>
    </row>
    <row r="40" spans="1:19" ht="51.75" customHeight="1">
      <c r="A40" s="69"/>
      <c r="B40" s="56" t="s">
        <v>87</v>
      </c>
      <c r="C40" s="28" t="s">
        <v>11</v>
      </c>
      <c r="D40" s="29" t="s">
        <v>9</v>
      </c>
      <c r="E40" s="30" t="s">
        <v>2</v>
      </c>
      <c r="F40" s="31" t="s">
        <v>86</v>
      </c>
      <c r="G40" s="32" t="s">
        <v>88</v>
      </c>
      <c r="H40" s="33">
        <v>0</v>
      </c>
      <c r="I40" s="36">
        <v>0</v>
      </c>
      <c r="J40" s="26"/>
      <c r="M40" s="34">
        <v>0</v>
      </c>
      <c r="N40" s="1">
        <f t="shared" si="6"/>
        <v>0</v>
      </c>
      <c r="O40" s="1">
        <f t="shared" si="7"/>
        <v>0</v>
      </c>
      <c r="P40" s="2">
        <v>0</v>
      </c>
      <c r="Q40" s="37"/>
      <c r="R40" s="37"/>
      <c r="S40" s="3"/>
    </row>
    <row r="41" spans="1:19" ht="37.5" customHeight="1">
      <c r="A41" s="69" t="s">
        <v>119</v>
      </c>
      <c r="B41" s="56" t="s">
        <v>89</v>
      </c>
      <c r="C41" s="28" t="s">
        <v>11</v>
      </c>
      <c r="D41" s="29" t="s">
        <v>3</v>
      </c>
      <c r="E41" s="30" t="s">
        <v>15</v>
      </c>
      <c r="F41" s="31" t="s">
        <v>13</v>
      </c>
      <c r="G41" s="32" t="s">
        <v>0</v>
      </c>
      <c r="H41" s="33">
        <f>H42</f>
        <v>1513021.34</v>
      </c>
      <c r="I41" s="33">
        <f>I42</f>
        <v>1466030.02</v>
      </c>
      <c r="J41" s="26"/>
      <c r="M41" s="34">
        <f t="shared" si="1"/>
        <v>96.894206396322204</v>
      </c>
      <c r="N41" s="1">
        <f t="shared" si="6"/>
        <v>1513021.34</v>
      </c>
      <c r="O41" s="1">
        <f t="shared" si="7"/>
        <v>1466030.02</v>
      </c>
      <c r="P41" s="2">
        <f t="shared" si="2"/>
        <v>96.894206396322204</v>
      </c>
      <c r="Q41" s="37"/>
      <c r="R41" s="37"/>
      <c r="S41" s="3"/>
    </row>
    <row r="42" spans="1:19" ht="21.75" customHeight="1">
      <c r="A42" s="69" t="s">
        <v>128</v>
      </c>
      <c r="B42" s="56" t="s">
        <v>62</v>
      </c>
      <c r="C42" s="28" t="s">
        <v>11</v>
      </c>
      <c r="D42" s="29" t="s">
        <v>3</v>
      </c>
      <c r="E42" s="30" t="s">
        <v>2</v>
      </c>
      <c r="F42" s="31" t="s">
        <v>13</v>
      </c>
      <c r="G42" s="32" t="s">
        <v>0</v>
      </c>
      <c r="H42" s="33">
        <f>H43+H45+H47+H50+H52</f>
        <v>1513021.34</v>
      </c>
      <c r="I42" s="33">
        <f>I43+I45+I47+I50+I52</f>
        <v>1466030.02</v>
      </c>
      <c r="J42" s="26"/>
      <c r="M42" s="34">
        <f t="shared" si="1"/>
        <v>96.894206396322204</v>
      </c>
      <c r="N42" s="1">
        <f t="shared" si="6"/>
        <v>1513021.34</v>
      </c>
      <c r="O42" s="1">
        <f t="shared" si="7"/>
        <v>1466030.02</v>
      </c>
      <c r="P42" s="2">
        <f t="shared" si="2"/>
        <v>96.894206396322204</v>
      </c>
      <c r="Q42" s="37"/>
      <c r="R42" s="37"/>
      <c r="S42" s="3"/>
    </row>
    <row r="43" spans="1:19" ht="32.25" customHeight="1">
      <c r="A43" s="69" t="s">
        <v>129</v>
      </c>
      <c r="B43" s="56" t="s">
        <v>61</v>
      </c>
      <c r="C43" s="28" t="s">
        <v>11</v>
      </c>
      <c r="D43" s="29" t="s">
        <v>3</v>
      </c>
      <c r="E43" s="30" t="s">
        <v>2</v>
      </c>
      <c r="F43" s="31" t="s">
        <v>8</v>
      </c>
      <c r="G43" s="32" t="s">
        <v>0</v>
      </c>
      <c r="H43" s="33">
        <f>H44</f>
        <v>195000</v>
      </c>
      <c r="I43" s="33">
        <f>I44</f>
        <v>195000</v>
      </c>
      <c r="J43" s="26"/>
      <c r="M43" s="34">
        <v>0</v>
      </c>
      <c r="N43" s="1">
        <f t="shared" si="6"/>
        <v>195000</v>
      </c>
      <c r="O43" s="1">
        <f t="shared" si="7"/>
        <v>195000</v>
      </c>
      <c r="P43" s="2">
        <f t="shared" si="2"/>
        <v>100</v>
      </c>
      <c r="Q43" s="37"/>
      <c r="R43" s="37"/>
      <c r="S43" s="3"/>
    </row>
    <row r="44" spans="1:19" ht="32.25" customHeight="1">
      <c r="A44" s="69"/>
      <c r="B44" s="56" t="s">
        <v>6</v>
      </c>
      <c r="C44" s="28" t="s">
        <v>11</v>
      </c>
      <c r="D44" s="29" t="s">
        <v>3</v>
      </c>
      <c r="E44" s="30" t="s">
        <v>2</v>
      </c>
      <c r="F44" s="31" t="s">
        <v>8</v>
      </c>
      <c r="G44" s="32" t="s">
        <v>79</v>
      </c>
      <c r="H44" s="33">
        <v>195000</v>
      </c>
      <c r="I44" s="36">
        <v>195000</v>
      </c>
      <c r="J44" s="26"/>
      <c r="M44" s="34">
        <v>0</v>
      </c>
      <c r="N44" s="1">
        <f t="shared" si="6"/>
        <v>195000</v>
      </c>
      <c r="O44" s="1">
        <f t="shared" si="7"/>
        <v>195000</v>
      </c>
      <c r="P44" s="2">
        <f t="shared" si="2"/>
        <v>100</v>
      </c>
      <c r="Q44" s="37"/>
      <c r="R44" s="37"/>
      <c r="S44" s="3"/>
    </row>
    <row r="45" spans="1:19" ht="21.75" customHeight="1">
      <c r="A45" s="69" t="s">
        <v>130</v>
      </c>
      <c r="B45" s="56" t="s">
        <v>60</v>
      </c>
      <c r="C45" s="28" t="s">
        <v>11</v>
      </c>
      <c r="D45" s="29" t="s">
        <v>3</v>
      </c>
      <c r="E45" s="30" t="s">
        <v>2</v>
      </c>
      <c r="F45" s="31" t="s">
        <v>1</v>
      </c>
      <c r="G45" s="32" t="s">
        <v>0</v>
      </c>
      <c r="H45" s="33">
        <f>H46</f>
        <v>89200</v>
      </c>
      <c r="I45" s="33">
        <f>I46</f>
        <v>89200</v>
      </c>
      <c r="J45" s="26"/>
      <c r="M45" s="34">
        <f t="shared" si="1"/>
        <v>100</v>
      </c>
      <c r="N45" s="1">
        <f t="shared" si="6"/>
        <v>89200</v>
      </c>
      <c r="O45" s="1">
        <f t="shared" si="7"/>
        <v>89200</v>
      </c>
      <c r="P45" s="2">
        <f t="shared" si="2"/>
        <v>100</v>
      </c>
      <c r="Q45" s="37"/>
      <c r="R45" s="37"/>
      <c r="S45" s="3"/>
    </row>
    <row r="46" spans="1:19" ht="32.25" customHeight="1">
      <c r="A46" s="69"/>
      <c r="B46" s="56" t="s">
        <v>6</v>
      </c>
      <c r="C46" s="28" t="s">
        <v>11</v>
      </c>
      <c r="D46" s="29" t="s">
        <v>3</v>
      </c>
      <c r="E46" s="30" t="s">
        <v>2</v>
      </c>
      <c r="F46" s="31" t="s">
        <v>1</v>
      </c>
      <c r="G46" s="32" t="s">
        <v>79</v>
      </c>
      <c r="H46" s="33">
        <v>89200</v>
      </c>
      <c r="I46" s="36">
        <v>89200</v>
      </c>
      <c r="J46" s="26"/>
      <c r="M46" s="34">
        <f t="shared" si="1"/>
        <v>100</v>
      </c>
      <c r="N46" s="1">
        <f t="shared" si="6"/>
        <v>89200</v>
      </c>
      <c r="O46" s="1">
        <f t="shared" si="7"/>
        <v>89200</v>
      </c>
      <c r="P46" s="2">
        <f t="shared" si="2"/>
        <v>100</v>
      </c>
      <c r="Q46" s="37"/>
      <c r="R46" s="37"/>
      <c r="S46" s="3"/>
    </row>
    <row r="47" spans="1:19" ht="21.75" customHeight="1">
      <c r="A47" s="69" t="s">
        <v>131</v>
      </c>
      <c r="B47" s="56" t="s">
        <v>59</v>
      </c>
      <c r="C47" s="28" t="s">
        <v>11</v>
      </c>
      <c r="D47" s="29" t="s">
        <v>3</v>
      </c>
      <c r="E47" s="30" t="s">
        <v>2</v>
      </c>
      <c r="F47" s="31" t="s">
        <v>49</v>
      </c>
      <c r="G47" s="32" t="s">
        <v>0</v>
      </c>
      <c r="H47" s="33">
        <f>H48+H49</f>
        <v>1164283.83</v>
      </c>
      <c r="I47" s="33">
        <f>I48+I49</f>
        <v>1117292.51</v>
      </c>
      <c r="J47" s="26"/>
      <c r="M47" s="34">
        <f t="shared" si="1"/>
        <v>95.963929173524633</v>
      </c>
      <c r="N47" s="1">
        <f t="shared" si="6"/>
        <v>1164283.83</v>
      </c>
      <c r="O47" s="1">
        <f t="shared" si="7"/>
        <v>1117292.51</v>
      </c>
      <c r="P47" s="2">
        <f t="shared" si="2"/>
        <v>95.963929173524633</v>
      </c>
      <c r="Q47" s="37"/>
      <c r="R47" s="37"/>
      <c r="S47" s="3"/>
    </row>
    <row r="48" spans="1:19" ht="32.25" customHeight="1">
      <c r="A48" s="69"/>
      <c r="B48" s="56" t="s">
        <v>6</v>
      </c>
      <c r="C48" s="28" t="s">
        <v>11</v>
      </c>
      <c r="D48" s="29" t="s">
        <v>3</v>
      </c>
      <c r="E48" s="30" t="s">
        <v>2</v>
      </c>
      <c r="F48" s="31" t="s">
        <v>49</v>
      </c>
      <c r="G48" s="32" t="s">
        <v>79</v>
      </c>
      <c r="H48" s="33">
        <v>1164283.83</v>
      </c>
      <c r="I48" s="36">
        <v>1117292.51</v>
      </c>
      <c r="J48" s="26"/>
      <c r="M48" s="34">
        <f t="shared" si="1"/>
        <v>95.963929173524633</v>
      </c>
      <c r="N48" s="1">
        <f t="shared" si="6"/>
        <v>1164283.83</v>
      </c>
      <c r="O48" s="1">
        <f t="shared" si="7"/>
        <v>1117292.51</v>
      </c>
      <c r="P48" s="2">
        <f t="shared" si="2"/>
        <v>95.963929173524633</v>
      </c>
      <c r="Q48" s="37"/>
      <c r="R48" s="37"/>
      <c r="S48" s="3"/>
    </row>
    <row r="49" spans="1:19" ht="12.75" customHeight="1">
      <c r="A49" s="69"/>
      <c r="B49" s="56" t="s">
        <v>38</v>
      </c>
      <c r="C49" s="28" t="s">
        <v>11</v>
      </c>
      <c r="D49" s="29" t="s">
        <v>3</v>
      </c>
      <c r="E49" s="30" t="s">
        <v>2</v>
      </c>
      <c r="F49" s="31" t="s">
        <v>49</v>
      </c>
      <c r="G49" s="32" t="s">
        <v>80</v>
      </c>
      <c r="H49" s="33"/>
      <c r="I49" s="36"/>
      <c r="J49" s="26"/>
      <c r="M49" s="34">
        <v>0</v>
      </c>
      <c r="N49" s="1">
        <f t="shared" si="6"/>
        <v>0</v>
      </c>
      <c r="O49" s="1">
        <f t="shared" si="7"/>
        <v>0</v>
      </c>
      <c r="P49" s="2">
        <v>0</v>
      </c>
      <c r="Q49" s="37"/>
      <c r="R49" s="37"/>
      <c r="S49" s="3"/>
    </row>
    <row r="50" spans="1:19" ht="21.75" customHeight="1">
      <c r="A50" s="69" t="s">
        <v>132</v>
      </c>
      <c r="B50" s="56" t="s">
        <v>90</v>
      </c>
      <c r="C50" s="28" t="s">
        <v>11</v>
      </c>
      <c r="D50" s="29" t="s">
        <v>3</v>
      </c>
      <c r="E50" s="30" t="s">
        <v>2</v>
      </c>
      <c r="F50" s="31" t="s">
        <v>42</v>
      </c>
      <c r="G50" s="32" t="s">
        <v>0</v>
      </c>
      <c r="H50" s="33">
        <f>H51</f>
        <v>0</v>
      </c>
      <c r="I50" s="33">
        <f>I51</f>
        <v>0</v>
      </c>
      <c r="J50" s="26"/>
      <c r="M50" s="34">
        <v>0</v>
      </c>
      <c r="N50" s="1">
        <f t="shared" si="6"/>
        <v>0</v>
      </c>
      <c r="O50" s="1">
        <f t="shared" si="7"/>
        <v>0</v>
      </c>
      <c r="P50" s="2">
        <v>0</v>
      </c>
      <c r="Q50" s="37"/>
      <c r="R50" s="37"/>
      <c r="S50" s="3"/>
    </row>
    <row r="51" spans="1:19" ht="12.75" customHeight="1">
      <c r="A51" s="69"/>
      <c r="B51" s="56" t="s">
        <v>91</v>
      </c>
      <c r="C51" s="28" t="s">
        <v>11</v>
      </c>
      <c r="D51" s="29" t="s">
        <v>3</v>
      </c>
      <c r="E51" s="30" t="s">
        <v>2</v>
      </c>
      <c r="F51" s="31" t="s">
        <v>42</v>
      </c>
      <c r="G51" s="32" t="s">
        <v>92</v>
      </c>
      <c r="H51" s="33">
        <v>0</v>
      </c>
      <c r="I51" s="36">
        <v>0</v>
      </c>
      <c r="J51" s="26"/>
      <c r="M51" s="34">
        <v>0</v>
      </c>
      <c r="N51" s="1">
        <f t="shared" si="6"/>
        <v>0</v>
      </c>
      <c r="O51" s="1">
        <f t="shared" si="7"/>
        <v>0</v>
      </c>
      <c r="P51" s="2">
        <v>0</v>
      </c>
      <c r="Q51" s="37"/>
      <c r="R51" s="37"/>
      <c r="S51" s="3"/>
    </row>
    <row r="52" spans="1:19" ht="32.25" customHeight="1">
      <c r="A52" s="69"/>
      <c r="B52" s="56" t="s">
        <v>58</v>
      </c>
      <c r="C52" s="28" t="s">
        <v>11</v>
      </c>
      <c r="D52" s="29" t="s">
        <v>3</v>
      </c>
      <c r="E52" s="30" t="s">
        <v>2</v>
      </c>
      <c r="F52" s="31" t="s">
        <v>57</v>
      </c>
      <c r="G52" s="32" t="s">
        <v>0</v>
      </c>
      <c r="H52" s="33">
        <f>H53</f>
        <v>64537.51</v>
      </c>
      <c r="I52" s="33">
        <f>I53</f>
        <v>64537.51</v>
      </c>
      <c r="J52" s="26"/>
      <c r="M52" s="34">
        <f t="shared" si="1"/>
        <v>100</v>
      </c>
      <c r="N52" s="1">
        <f t="shared" si="6"/>
        <v>64537.51</v>
      </c>
      <c r="O52" s="1">
        <f t="shared" si="7"/>
        <v>64537.51</v>
      </c>
      <c r="P52" s="2">
        <f t="shared" si="2"/>
        <v>100</v>
      </c>
      <c r="Q52" s="37"/>
      <c r="R52" s="37"/>
      <c r="S52" s="3"/>
    </row>
    <row r="53" spans="1:19" ht="32.25" customHeight="1">
      <c r="A53" s="69"/>
      <c r="B53" s="56" t="s">
        <v>6</v>
      </c>
      <c r="C53" s="28" t="s">
        <v>11</v>
      </c>
      <c r="D53" s="29" t="s">
        <v>3</v>
      </c>
      <c r="E53" s="30" t="s">
        <v>2</v>
      </c>
      <c r="F53" s="31" t="s">
        <v>57</v>
      </c>
      <c r="G53" s="32" t="s">
        <v>79</v>
      </c>
      <c r="H53" s="33">
        <v>64537.51</v>
      </c>
      <c r="I53" s="36">
        <f>H53</f>
        <v>64537.51</v>
      </c>
      <c r="J53" s="26"/>
      <c r="M53" s="34">
        <f t="shared" si="1"/>
        <v>100</v>
      </c>
      <c r="N53" s="1">
        <f t="shared" si="6"/>
        <v>64537.51</v>
      </c>
      <c r="O53" s="1">
        <f t="shared" si="7"/>
        <v>64537.51</v>
      </c>
      <c r="P53" s="2">
        <f t="shared" si="2"/>
        <v>100</v>
      </c>
      <c r="Q53" s="37"/>
      <c r="R53" s="37"/>
      <c r="S53" s="3"/>
    </row>
    <row r="54" spans="1:19" ht="49.5" customHeight="1">
      <c r="A54" s="69" t="s">
        <v>120</v>
      </c>
      <c r="B54" s="56" t="s">
        <v>93</v>
      </c>
      <c r="C54" s="28" t="s">
        <v>11</v>
      </c>
      <c r="D54" s="29" t="s">
        <v>54</v>
      </c>
      <c r="E54" s="30" t="s">
        <v>15</v>
      </c>
      <c r="F54" s="31" t="s">
        <v>13</v>
      </c>
      <c r="G54" s="32" t="s">
        <v>0</v>
      </c>
      <c r="H54" s="33">
        <f>H55</f>
        <v>242810</v>
      </c>
      <c r="I54" s="33">
        <f>I55</f>
        <v>242810</v>
      </c>
      <c r="J54" s="26"/>
      <c r="M54" s="34">
        <f t="shared" si="1"/>
        <v>100</v>
      </c>
      <c r="N54" s="1">
        <f t="shared" si="6"/>
        <v>242810</v>
      </c>
      <c r="O54" s="1">
        <f t="shared" si="7"/>
        <v>242810</v>
      </c>
      <c r="P54" s="2">
        <f t="shared" si="2"/>
        <v>100</v>
      </c>
      <c r="Q54" s="37"/>
      <c r="R54" s="37"/>
      <c r="S54" s="3"/>
    </row>
    <row r="55" spans="1:19" ht="21.75" customHeight="1">
      <c r="A55" s="69" t="s">
        <v>133</v>
      </c>
      <c r="B55" s="56" t="s">
        <v>56</v>
      </c>
      <c r="C55" s="28" t="s">
        <v>11</v>
      </c>
      <c r="D55" s="29" t="s">
        <v>54</v>
      </c>
      <c r="E55" s="30" t="s">
        <v>2</v>
      </c>
      <c r="F55" s="31" t="s">
        <v>13</v>
      </c>
      <c r="G55" s="32" t="s">
        <v>0</v>
      </c>
      <c r="H55" s="33">
        <f>H56+H59</f>
        <v>242810</v>
      </c>
      <c r="I55" s="33">
        <f>I56+I59</f>
        <v>242810</v>
      </c>
      <c r="J55" s="26"/>
      <c r="M55" s="34">
        <f t="shared" si="1"/>
        <v>100</v>
      </c>
      <c r="N55" s="1">
        <f t="shared" si="6"/>
        <v>242810</v>
      </c>
      <c r="O55" s="1">
        <f t="shared" si="7"/>
        <v>242810</v>
      </c>
      <c r="P55" s="2">
        <f t="shared" si="2"/>
        <v>100</v>
      </c>
      <c r="Q55" s="37"/>
      <c r="R55" s="37"/>
      <c r="S55" s="3"/>
    </row>
    <row r="56" spans="1:19" ht="32.25" customHeight="1">
      <c r="A56" s="69" t="s">
        <v>134</v>
      </c>
      <c r="B56" s="56" t="s">
        <v>55</v>
      </c>
      <c r="C56" s="28" t="s">
        <v>11</v>
      </c>
      <c r="D56" s="29" t="s">
        <v>54</v>
      </c>
      <c r="E56" s="30" t="s">
        <v>2</v>
      </c>
      <c r="F56" s="31" t="s">
        <v>49</v>
      </c>
      <c r="G56" s="32" t="s">
        <v>0</v>
      </c>
      <c r="H56" s="33">
        <f>H57</f>
        <v>242810</v>
      </c>
      <c r="I56" s="33">
        <f>I57</f>
        <v>242810</v>
      </c>
      <c r="J56" s="26"/>
      <c r="M56" s="34">
        <f t="shared" si="1"/>
        <v>100</v>
      </c>
      <c r="N56" s="1">
        <f t="shared" si="6"/>
        <v>242810</v>
      </c>
      <c r="O56" s="1">
        <f t="shared" si="7"/>
        <v>242810</v>
      </c>
      <c r="P56" s="2">
        <f t="shared" si="2"/>
        <v>100</v>
      </c>
      <c r="Q56" s="37"/>
      <c r="R56" s="37"/>
      <c r="S56" s="3"/>
    </row>
    <row r="57" spans="1:19" ht="32.25" customHeight="1">
      <c r="A57" s="69"/>
      <c r="B57" s="56" t="s">
        <v>6</v>
      </c>
      <c r="C57" s="28" t="s">
        <v>11</v>
      </c>
      <c r="D57" s="29" t="s">
        <v>54</v>
      </c>
      <c r="E57" s="30" t="s">
        <v>2</v>
      </c>
      <c r="F57" s="31" t="s">
        <v>49</v>
      </c>
      <c r="G57" s="32" t="s">
        <v>79</v>
      </c>
      <c r="H57" s="33">
        <v>242810</v>
      </c>
      <c r="I57" s="36">
        <v>242810</v>
      </c>
      <c r="J57" s="26"/>
      <c r="M57" s="34">
        <f t="shared" si="1"/>
        <v>100</v>
      </c>
      <c r="N57" s="1">
        <f t="shared" si="6"/>
        <v>242810</v>
      </c>
      <c r="O57" s="1">
        <f t="shared" si="7"/>
        <v>242810</v>
      </c>
      <c r="P57" s="2">
        <f t="shared" si="2"/>
        <v>100</v>
      </c>
      <c r="Q57" s="37"/>
      <c r="R57" s="37"/>
      <c r="S57" s="3"/>
    </row>
    <row r="58" spans="1:19" ht="21.75" customHeight="1">
      <c r="A58" s="69"/>
      <c r="B58" s="56" t="s">
        <v>94</v>
      </c>
      <c r="C58" s="28" t="s">
        <v>11</v>
      </c>
      <c r="D58" s="29" t="s">
        <v>54</v>
      </c>
      <c r="E58" s="30" t="s">
        <v>2</v>
      </c>
      <c r="F58" s="31" t="s">
        <v>42</v>
      </c>
      <c r="G58" s="32" t="s">
        <v>0</v>
      </c>
      <c r="H58" s="33">
        <f>H59</f>
        <v>0</v>
      </c>
      <c r="I58" s="33">
        <f>I59</f>
        <v>0</v>
      </c>
      <c r="J58" s="26"/>
      <c r="M58" s="34">
        <v>0</v>
      </c>
      <c r="N58" s="1">
        <f t="shared" si="6"/>
        <v>0</v>
      </c>
      <c r="O58" s="1">
        <f t="shared" si="7"/>
        <v>0</v>
      </c>
      <c r="P58" s="2">
        <v>0</v>
      </c>
      <c r="Q58" s="37"/>
      <c r="R58" s="37"/>
      <c r="S58" s="3"/>
    </row>
    <row r="59" spans="1:19" ht="32.25" customHeight="1">
      <c r="A59" s="69"/>
      <c r="B59" s="56" t="s">
        <v>6</v>
      </c>
      <c r="C59" s="28" t="s">
        <v>11</v>
      </c>
      <c r="D59" s="29" t="s">
        <v>54</v>
      </c>
      <c r="E59" s="30" t="s">
        <v>2</v>
      </c>
      <c r="F59" s="31" t="s">
        <v>42</v>
      </c>
      <c r="G59" s="32" t="s">
        <v>79</v>
      </c>
      <c r="H59" s="33">
        <v>0</v>
      </c>
      <c r="I59" s="36">
        <v>0</v>
      </c>
      <c r="J59" s="26"/>
      <c r="M59" s="34">
        <v>0</v>
      </c>
      <c r="N59" s="1">
        <f t="shared" si="6"/>
        <v>0</v>
      </c>
      <c r="O59" s="1">
        <f t="shared" si="7"/>
        <v>0</v>
      </c>
      <c r="P59" s="2">
        <v>0</v>
      </c>
      <c r="Q59" s="37"/>
      <c r="R59" s="37"/>
      <c r="S59" s="3"/>
    </row>
    <row r="60" spans="1:19" ht="46.5" customHeight="1">
      <c r="A60" s="69" t="s">
        <v>121</v>
      </c>
      <c r="B60" s="56" t="s">
        <v>95</v>
      </c>
      <c r="C60" s="28" t="s">
        <v>11</v>
      </c>
      <c r="D60" s="29" t="s">
        <v>47</v>
      </c>
      <c r="E60" s="30" t="s">
        <v>15</v>
      </c>
      <c r="F60" s="31" t="s">
        <v>13</v>
      </c>
      <c r="G60" s="32" t="s">
        <v>0</v>
      </c>
      <c r="H60" s="33">
        <f>H61</f>
        <v>6681554.1100000003</v>
      </c>
      <c r="I60" s="33">
        <f>I61</f>
        <v>5042909.99</v>
      </c>
      <c r="J60" s="26"/>
      <c r="M60" s="34">
        <f t="shared" si="1"/>
        <v>75.475105147356203</v>
      </c>
      <c r="N60" s="1">
        <f>N61</f>
        <v>5937554.1100000003</v>
      </c>
      <c r="O60" s="1">
        <f>O61</f>
        <v>4298909.99</v>
      </c>
      <c r="P60" s="2">
        <f t="shared" si="2"/>
        <v>72.402034749625216</v>
      </c>
      <c r="Q60" s="39">
        <f>Q61</f>
        <v>744000</v>
      </c>
      <c r="R60" s="39">
        <f t="shared" ref="R60:S60" si="10">R61</f>
        <v>744000</v>
      </c>
      <c r="S60" s="39">
        <f t="shared" si="10"/>
        <v>100</v>
      </c>
    </row>
    <row r="61" spans="1:19" ht="53.25" customHeight="1">
      <c r="A61" s="69" t="s">
        <v>135</v>
      </c>
      <c r="B61" s="56" t="s">
        <v>53</v>
      </c>
      <c r="C61" s="28" t="s">
        <v>11</v>
      </c>
      <c r="D61" s="29" t="s">
        <v>47</v>
      </c>
      <c r="E61" s="30" t="s">
        <v>2</v>
      </c>
      <c r="F61" s="31" t="s">
        <v>13</v>
      </c>
      <c r="G61" s="32" t="s">
        <v>0</v>
      </c>
      <c r="H61" s="33">
        <f>H62+H64+H66+H68+H70+H73</f>
        <v>6681554.1100000003</v>
      </c>
      <c r="I61" s="33">
        <f>I62+I64+I66+I68+I70+I73</f>
        <v>5042909.99</v>
      </c>
      <c r="J61" s="26"/>
      <c r="M61" s="34">
        <f t="shared" si="1"/>
        <v>75.475105147356203</v>
      </c>
      <c r="N61" s="1">
        <f>N62+N64+N66+N73</f>
        <v>5937554.1100000003</v>
      </c>
      <c r="O61" s="1">
        <f>O64+O66+O73</f>
        <v>4298909.99</v>
      </c>
      <c r="P61" s="2">
        <f t="shared" si="2"/>
        <v>72.402034749625216</v>
      </c>
      <c r="Q61" s="39">
        <f>Q70</f>
        <v>744000</v>
      </c>
      <c r="R61" s="39">
        <f>R70</f>
        <v>744000</v>
      </c>
      <c r="S61" s="3">
        <f t="shared" si="4"/>
        <v>100</v>
      </c>
    </row>
    <row r="62" spans="1:19" ht="24" customHeight="1">
      <c r="A62" s="69" t="s">
        <v>137</v>
      </c>
      <c r="B62" s="56" t="s">
        <v>52</v>
      </c>
      <c r="C62" s="28" t="s">
        <v>11</v>
      </c>
      <c r="D62" s="29" t="s">
        <v>47</v>
      </c>
      <c r="E62" s="30" t="s">
        <v>2</v>
      </c>
      <c r="F62" s="31" t="s">
        <v>8</v>
      </c>
      <c r="G62" s="32" t="s">
        <v>0</v>
      </c>
      <c r="H62" s="33">
        <f>H63</f>
        <v>500000</v>
      </c>
      <c r="I62" s="33">
        <f>I63</f>
        <v>0</v>
      </c>
      <c r="J62" s="26"/>
      <c r="M62" s="34">
        <f t="shared" si="1"/>
        <v>0</v>
      </c>
      <c r="N62" s="1">
        <f t="shared" si="6"/>
        <v>500000</v>
      </c>
      <c r="O62" s="1">
        <f t="shared" si="7"/>
        <v>0</v>
      </c>
      <c r="P62" s="2">
        <f t="shared" si="2"/>
        <v>0</v>
      </c>
      <c r="Q62" s="37"/>
      <c r="R62" s="37"/>
      <c r="S62" s="3"/>
    </row>
    <row r="63" spans="1:19" ht="32.25" customHeight="1">
      <c r="A63" s="69"/>
      <c r="B63" s="56" t="s">
        <v>6</v>
      </c>
      <c r="C63" s="28" t="s">
        <v>11</v>
      </c>
      <c r="D63" s="29" t="s">
        <v>47</v>
      </c>
      <c r="E63" s="30" t="s">
        <v>2</v>
      </c>
      <c r="F63" s="31" t="s">
        <v>8</v>
      </c>
      <c r="G63" s="32" t="s">
        <v>79</v>
      </c>
      <c r="H63" s="33">
        <v>500000</v>
      </c>
      <c r="I63" s="36">
        <v>0</v>
      </c>
      <c r="J63" s="26"/>
      <c r="M63" s="34">
        <f t="shared" si="1"/>
        <v>0</v>
      </c>
      <c r="N63" s="1">
        <f t="shared" si="6"/>
        <v>500000</v>
      </c>
      <c r="O63" s="1">
        <f t="shared" si="7"/>
        <v>0</v>
      </c>
      <c r="P63" s="2">
        <f t="shared" si="2"/>
        <v>0</v>
      </c>
      <c r="Q63" s="37"/>
      <c r="R63" s="37"/>
      <c r="S63" s="3"/>
    </row>
    <row r="64" spans="1:19" ht="21.75" customHeight="1">
      <c r="A64" s="69" t="s">
        <v>138</v>
      </c>
      <c r="B64" s="56" t="s">
        <v>51</v>
      </c>
      <c r="C64" s="28" t="s">
        <v>11</v>
      </c>
      <c r="D64" s="29" t="s">
        <v>47</v>
      </c>
      <c r="E64" s="30" t="s">
        <v>2</v>
      </c>
      <c r="F64" s="31" t="s">
        <v>1</v>
      </c>
      <c r="G64" s="32" t="s">
        <v>0</v>
      </c>
      <c r="H64" s="33">
        <f>H65</f>
        <v>5214019.1100000003</v>
      </c>
      <c r="I64" s="33">
        <f>I65</f>
        <v>4107889.99</v>
      </c>
      <c r="J64" s="26"/>
      <c r="M64" s="34">
        <f t="shared" si="1"/>
        <v>78.785480132235264</v>
      </c>
      <c r="N64" s="1">
        <f t="shared" si="6"/>
        <v>5214019.1100000003</v>
      </c>
      <c r="O64" s="1">
        <f t="shared" si="7"/>
        <v>4107889.99</v>
      </c>
      <c r="P64" s="2">
        <f t="shared" si="2"/>
        <v>78.785480132235264</v>
      </c>
      <c r="Q64" s="37"/>
      <c r="R64" s="37"/>
      <c r="S64" s="3"/>
    </row>
    <row r="65" spans="1:19" ht="32.25" customHeight="1">
      <c r="A65" s="69"/>
      <c r="B65" s="56" t="s">
        <v>6</v>
      </c>
      <c r="C65" s="28" t="s">
        <v>11</v>
      </c>
      <c r="D65" s="29" t="s">
        <v>47</v>
      </c>
      <c r="E65" s="30" t="s">
        <v>2</v>
      </c>
      <c r="F65" s="31" t="s">
        <v>1</v>
      </c>
      <c r="G65" s="32" t="s">
        <v>79</v>
      </c>
      <c r="H65" s="33">
        <v>5214019.1100000003</v>
      </c>
      <c r="I65" s="36">
        <v>4107889.99</v>
      </c>
      <c r="J65" s="26"/>
      <c r="M65" s="34">
        <f t="shared" si="1"/>
        <v>78.785480132235264</v>
      </c>
      <c r="N65" s="1">
        <f t="shared" si="6"/>
        <v>5214019.1100000003</v>
      </c>
      <c r="O65" s="1">
        <f t="shared" si="7"/>
        <v>4107889.99</v>
      </c>
      <c r="P65" s="2">
        <f t="shared" si="2"/>
        <v>78.785480132235264</v>
      </c>
      <c r="Q65" s="37"/>
      <c r="R65" s="37"/>
      <c r="S65" s="3"/>
    </row>
    <row r="66" spans="1:19" ht="21.75" customHeight="1">
      <c r="A66" s="69" t="s">
        <v>139</v>
      </c>
      <c r="B66" s="56" t="s">
        <v>50</v>
      </c>
      <c r="C66" s="28" t="s">
        <v>11</v>
      </c>
      <c r="D66" s="29" t="s">
        <v>47</v>
      </c>
      <c r="E66" s="30" t="s">
        <v>2</v>
      </c>
      <c r="F66" s="31" t="s">
        <v>49</v>
      </c>
      <c r="G66" s="32" t="s">
        <v>0</v>
      </c>
      <c r="H66" s="33">
        <f>H67</f>
        <v>167535</v>
      </c>
      <c r="I66" s="33">
        <f>I67</f>
        <v>135020</v>
      </c>
      <c r="J66" s="26"/>
      <c r="M66" s="27">
        <f t="shared" si="1"/>
        <v>80.592115080430958</v>
      </c>
      <c r="N66" s="1">
        <f t="shared" si="6"/>
        <v>167535</v>
      </c>
      <c r="O66" s="1">
        <f t="shared" si="7"/>
        <v>135020</v>
      </c>
      <c r="P66" s="2">
        <f t="shared" si="2"/>
        <v>80.592115080430958</v>
      </c>
      <c r="Q66" s="37"/>
      <c r="R66" s="37"/>
      <c r="S66" s="3"/>
    </row>
    <row r="67" spans="1:19" ht="32.25" customHeight="1">
      <c r="A67" s="69"/>
      <c r="B67" s="56" t="s">
        <v>6</v>
      </c>
      <c r="C67" s="28" t="s">
        <v>11</v>
      </c>
      <c r="D67" s="29" t="s">
        <v>47</v>
      </c>
      <c r="E67" s="30" t="s">
        <v>2</v>
      </c>
      <c r="F67" s="31" t="s">
        <v>49</v>
      </c>
      <c r="G67" s="32" t="s">
        <v>79</v>
      </c>
      <c r="H67" s="33">
        <v>167535</v>
      </c>
      <c r="I67" s="36">
        <v>135020</v>
      </c>
      <c r="J67" s="26"/>
      <c r="M67" s="27">
        <f t="shared" si="1"/>
        <v>80.592115080430958</v>
      </c>
      <c r="N67" s="1">
        <f t="shared" si="6"/>
        <v>167535</v>
      </c>
      <c r="O67" s="1">
        <f t="shared" si="7"/>
        <v>135020</v>
      </c>
      <c r="P67" s="2">
        <f t="shared" si="2"/>
        <v>80.592115080430958</v>
      </c>
      <c r="Q67" s="37"/>
      <c r="R67" s="37"/>
      <c r="S67" s="3"/>
    </row>
    <row r="68" spans="1:19" ht="24.75" customHeight="1">
      <c r="A68" s="69" t="s">
        <v>140</v>
      </c>
      <c r="B68" s="56" t="s">
        <v>48</v>
      </c>
      <c r="C68" s="28" t="s">
        <v>11</v>
      </c>
      <c r="D68" s="29" t="s">
        <v>47</v>
      </c>
      <c r="E68" s="30" t="s">
        <v>2</v>
      </c>
      <c r="F68" s="31" t="s">
        <v>42</v>
      </c>
      <c r="G68" s="32" t="s">
        <v>0</v>
      </c>
      <c r="H68" s="33">
        <f>H69</f>
        <v>0</v>
      </c>
      <c r="I68" s="33">
        <f>I69</f>
        <v>0</v>
      </c>
      <c r="J68" s="26"/>
      <c r="M68" s="27" t="e">
        <f t="shared" si="1"/>
        <v>#DIV/0!</v>
      </c>
      <c r="N68" s="1">
        <f t="shared" si="6"/>
        <v>0</v>
      </c>
      <c r="O68" s="1">
        <f t="shared" si="7"/>
        <v>0</v>
      </c>
      <c r="P68" s="2" t="e">
        <f t="shared" si="2"/>
        <v>#DIV/0!</v>
      </c>
      <c r="Q68" s="37"/>
      <c r="R68" s="37"/>
      <c r="S68" s="3"/>
    </row>
    <row r="69" spans="1:19" ht="40.5" customHeight="1">
      <c r="A69" s="69"/>
      <c r="B69" s="56" t="s">
        <v>6</v>
      </c>
      <c r="C69" s="28" t="s">
        <v>11</v>
      </c>
      <c r="D69" s="29" t="s">
        <v>47</v>
      </c>
      <c r="E69" s="30" t="s">
        <v>2</v>
      </c>
      <c r="F69" s="31" t="s">
        <v>42</v>
      </c>
      <c r="G69" s="32" t="s">
        <v>79</v>
      </c>
      <c r="H69" s="33">
        <v>0</v>
      </c>
      <c r="I69" s="36">
        <v>0</v>
      </c>
      <c r="J69" s="26"/>
      <c r="M69" s="27" t="e">
        <f t="shared" si="1"/>
        <v>#DIV/0!</v>
      </c>
      <c r="N69" s="1">
        <v>0</v>
      </c>
      <c r="O69" s="1">
        <f t="shared" si="7"/>
        <v>0</v>
      </c>
      <c r="P69" s="2" t="e">
        <f t="shared" si="2"/>
        <v>#DIV/0!</v>
      </c>
      <c r="Q69" s="37"/>
      <c r="R69" s="37"/>
      <c r="S69" s="3"/>
    </row>
    <row r="70" spans="1:19" ht="40.5" customHeight="1">
      <c r="A70" s="69" t="s">
        <v>170</v>
      </c>
      <c r="B70" s="119" t="s">
        <v>167</v>
      </c>
      <c r="C70" s="28" t="s">
        <v>11</v>
      </c>
      <c r="D70" s="29" t="s">
        <v>47</v>
      </c>
      <c r="E70" s="30" t="s">
        <v>2</v>
      </c>
      <c r="F70" s="31">
        <v>70650</v>
      </c>
      <c r="G70" s="32">
        <v>0</v>
      </c>
      <c r="H70" s="33">
        <f>H71</f>
        <v>744000</v>
      </c>
      <c r="I70" s="33">
        <f>I71</f>
        <v>744000</v>
      </c>
      <c r="J70" s="26"/>
      <c r="M70" s="27">
        <f t="shared" si="1"/>
        <v>100</v>
      </c>
      <c r="N70" s="1">
        <v>0</v>
      </c>
      <c r="O70" s="1">
        <v>0</v>
      </c>
      <c r="P70" s="2" t="e">
        <f t="shared" si="2"/>
        <v>#DIV/0!</v>
      </c>
      <c r="Q70" s="39">
        <f>Q71</f>
        <v>744000</v>
      </c>
      <c r="R70" s="39">
        <f>R71</f>
        <v>744000</v>
      </c>
      <c r="S70" s="3">
        <f t="shared" si="4"/>
        <v>100</v>
      </c>
    </row>
    <row r="71" spans="1:19" ht="40.5" customHeight="1">
      <c r="A71" s="69"/>
      <c r="B71" s="119" t="s">
        <v>168</v>
      </c>
      <c r="C71" s="28" t="s">
        <v>11</v>
      </c>
      <c r="D71" s="29" t="s">
        <v>47</v>
      </c>
      <c r="E71" s="30" t="s">
        <v>2</v>
      </c>
      <c r="F71" s="31">
        <v>70650</v>
      </c>
      <c r="G71" s="32" t="s">
        <v>79</v>
      </c>
      <c r="H71" s="33">
        <f>H72</f>
        <v>744000</v>
      </c>
      <c r="I71" s="33">
        <f>I72</f>
        <v>744000</v>
      </c>
      <c r="J71" s="26"/>
      <c r="M71" s="27">
        <f t="shared" si="1"/>
        <v>100</v>
      </c>
      <c r="N71" s="1">
        <v>0</v>
      </c>
      <c r="O71" s="1">
        <v>0</v>
      </c>
      <c r="P71" s="2" t="e">
        <f t="shared" si="2"/>
        <v>#DIV/0!</v>
      </c>
      <c r="Q71" s="39">
        <f>Q72</f>
        <v>744000</v>
      </c>
      <c r="R71" s="39">
        <f>R72</f>
        <v>744000</v>
      </c>
      <c r="S71" s="3">
        <f t="shared" si="4"/>
        <v>100</v>
      </c>
    </row>
    <row r="72" spans="1:19" ht="40.5" customHeight="1">
      <c r="A72" s="69"/>
      <c r="B72" s="119" t="s">
        <v>6</v>
      </c>
      <c r="C72" s="28" t="s">
        <v>11</v>
      </c>
      <c r="D72" s="29" t="s">
        <v>47</v>
      </c>
      <c r="E72" s="30" t="s">
        <v>2</v>
      </c>
      <c r="F72" s="31">
        <v>70650</v>
      </c>
      <c r="G72" s="32" t="s">
        <v>79</v>
      </c>
      <c r="H72" s="33">
        <v>744000</v>
      </c>
      <c r="I72" s="33">
        <f>H72</f>
        <v>744000</v>
      </c>
      <c r="J72" s="26"/>
      <c r="M72" s="27">
        <f t="shared" si="1"/>
        <v>100</v>
      </c>
      <c r="N72" s="1">
        <v>0</v>
      </c>
      <c r="O72" s="1">
        <v>0</v>
      </c>
      <c r="P72" s="2" t="e">
        <f t="shared" si="2"/>
        <v>#DIV/0!</v>
      </c>
      <c r="Q72" s="39">
        <f>I72</f>
        <v>744000</v>
      </c>
      <c r="R72" s="37">
        <v>744000</v>
      </c>
      <c r="S72" s="3">
        <f t="shared" si="4"/>
        <v>100</v>
      </c>
    </row>
    <row r="73" spans="1:19" ht="40.5" customHeight="1">
      <c r="A73" s="69"/>
      <c r="B73" s="119" t="s">
        <v>167</v>
      </c>
      <c r="C73" s="28" t="s">
        <v>11</v>
      </c>
      <c r="D73" s="29" t="s">
        <v>47</v>
      </c>
      <c r="E73" s="30" t="s">
        <v>2</v>
      </c>
      <c r="F73" s="31" t="s">
        <v>169</v>
      </c>
      <c r="G73" s="32">
        <v>0</v>
      </c>
      <c r="H73" s="33">
        <f>H74</f>
        <v>56000</v>
      </c>
      <c r="I73" s="33">
        <f>I74</f>
        <v>56000</v>
      </c>
      <c r="J73" s="26"/>
      <c r="M73" s="27">
        <f t="shared" si="1"/>
        <v>100</v>
      </c>
      <c r="N73" s="1">
        <f>N74</f>
        <v>56000</v>
      </c>
      <c r="O73" s="1">
        <f>O74</f>
        <v>56000</v>
      </c>
      <c r="P73" s="2">
        <f t="shared" si="2"/>
        <v>100</v>
      </c>
      <c r="Q73" s="39"/>
      <c r="R73" s="37"/>
      <c r="S73" s="3"/>
    </row>
    <row r="74" spans="1:19" ht="40.5" customHeight="1">
      <c r="A74" s="69"/>
      <c r="B74" s="119" t="s">
        <v>168</v>
      </c>
      <c r="C74" s="28" t="s">
        <v>11</v>
      </c>
      <c r="D74" s="29" t="s">
        <v>47</v>
      </c>
      <c r="E74" s="30" t="s">
        <v>2</v>
      </c>
      <c r="F74" s="31" t="s">
        <v>169</v>
      </c>
      <c r="G74" s="32" t="s">
        <v>79</v>
      </c>
      <c r="H74" s="33">
        <f>H75</f>
        <v>56000</v>
      </c>
      <c r="I74" s="33">
        <f>I75</f>
        <v>56000</v>
      </c>
      <c r="J74" s="26"/>
      <c r="M74" s="27">
        <f t="shared" si="1"/>
        <v>100</v>
      </c>
      <c r="N74" s="1">
        <f>N75</f>
        <v>56000</v>
      </c>
      <c r="O74" s="1">
        <f>O75</f>
        <v>56000</v>
      </c>
      <c r="P74" s="2">
        <f t="shared" si="2"/>
        <v>100</v>
      </c>
      <c r="Q74" s="39"/>
      <c r="R74" s="37"/>
      <c r="S74" s="3"/>
    </row>
    <row r="75" spans="1:19" ht="40.5" customHeight="1">
      <c r="A75" s="69"/>
      <c r="B75" s="119" t="s">
        <v>6</v>
      </c>
      <c r="C75" s="28" t="s">
        <v>11</v>
      </c>
      <c r="D75" s="29" t="s">
        <v>47</v>
      </c>
      <c r="E75" s="30" t="s">
        <v>2</v>
      </c>
      <c r="F75" s="31" t="s">
        <v>169</v>
      </c>
      <c r="G75" s="32" t="s">
        <v>79</v>
      </c>
      <c r="H75" s="33">
        <v>56000</v>
      </c>
      <c r="I75" s="33">
        <v>56000</v>
      </c>
      <c r="J75" s="26"/>
      <c r="M75" s="27">
        <f t="shared" si="1"/>
        <v>100</v>
      </c>
      <c r="N75" s="1">
        <f>H75</f>
        <v>56000</v>
      </c>
      <c r="O75" s="1">
        <f>I75</f>
        <v>56000</v>
      </c>
      <c r="P75" s="2">
        <f t="shared" si="2"/>
        <v>100</v>
      </c>
      <c r="Q75" s="37"/>
      <c r="R75" s="37"/>
      <c r="S75" s="3">
        <v>0</v>
      </c>
    </row>
    <row r="76" spans="1:19" ht="38.25" customHeight="1">
      <c r="A76" s="69" t="s">
        <v>122</v>
      </c>
      <c r="B76" s="56" t="s">
        <v>96</v>
      </c>
      <c r="C76" s="28" t="s">
        <v>11</v>
      </c>
      <c r="D76" s="29" t="s">
        <v>43</v>
      </c>
      <c r="E76" s="30" t="s">
        <v>15</v>
      </c>
      <c r="F76" s="31" t="s">
        <v>13</v>
      </c>
      <c r="G76" s="32" t="s">
        <v>0</v>
      </c>
      <c r="H76" s="33">
        <f>H77</f>
        <v>6289054.1099999994</v>
      </c>
      <c r="I76" s="33">
        <f>I77</f>
        <v>6289054.1099999994</v>
      </c>
      <c r="J76" s="26"/>
      <c r="M76" s="34">
        <f t="shared" si="1"/>
        <v>100</v>
      </c>
      <c r="N76" s="1">
        <f t="shared" si="6"/>
        <v>6289054.1099999994</v>
      </c>
      <c r="O76" s="1">
        <f t="shared" si="7"/>
        <v>6289054.1099999994</v>
      </c>
      <c r="P76" s="2">
        <f t="shared" si="2"/>
        <v>100</v>
      </c>
      <c r="Q76" s="37"/>
      <c r="R76" s="37"/>
      <c r="S76" s="3"/>
    </row>
    <row r="77" spans="1:19" ht="21.75" customHeight="1">
      <c r="A77" s="69" t="s">
        <v>136</v>
      </c>
      <c r="B77" s="56" t="s">
        <v>46</v>
      </c>
      <c r="C77" s="28" t="s">
        <v>11</v>
      </c>
      <c r="D77" s="29" t="s">
        <v>43</v>
      </c>
      <c r="E77" s="30" t="s">
        <v>34</v>
      </c>
      <c r="F77" s="31" t="s">
        <v>13</v>
      </c>
      <c r="G77" s="32" t="s">
        <v>0</v>
      </c>
      <c r="H77" s="33">
        <f>H78+H80+H84+H82</f>
        <v>6289054.1099999994</v>
      </c>
      <c r="I77" s="33">
        <f>I78+I80+I84+I82</f>
        <v>6289054.1099999994</v>
      </c>
      <c r="J77" s="26"/>
      <c r="M77" s="34">
        <f t="shared" si="1"/>
        <v>100</v>
      </c>
      <c r="N77" s="1">
        <f t="shared" si="6"/>
        <v>6289054.1099999994</v>
      </c>
      <c r="O77" s="1">
        <f t="shared" si="7"/>
        <v>6289054.1099999994</v>
      </c>
      <c r="P77" s="2">
        <f t="shared" si="2"/>
        <v>100</v>
      </c>
      <c r="Q77" s="37"/>
      <c r="R77" s="37"/>
      <c r="S77" s="3"/>
    </row>
    <row r="78" spans="1:19" ht="12.75" customHeight="1">
      <c r="A78" s="69" t="s">
        <v>141</v>
      </c>
      <c r="B78" s="56" t="s">
        <v>45</v>
      </c>
      <c r="C78" s="28" t="s">
        <v>11</v>
      </c>
      <c r="D78" s="29" t="s">
        <v>43</v>
      </c>
      <c r="E78" s="30" t="s">
        <v>34</v>
      </c>
      <c r="F78" s="31" t="s">
        <v>40</v>
      </c>
      <c r="G78" s="32" t="s">
        <v>0</v>
      </c>
      <c r="H78" s="33">
        <f>H79</f>
        <v>0</v>
      </c>
      <c r="I78" s="33">
        <f>I79</f>
        <v>0</v>
      </c>
      <c r="J78" s="26"/>
      <c r="M78" s="34">
        <v>0</v>
      </c>
      <c r="N78" s="1">
        <f t="shared" si="6"/>
        <v>0</v>
      </c>
      <c r="O78" s="1">
        <f t="shared" si="7"/>
        <v>0</v>
      </c>
      <c r="P78" s="2">
        <v>0</v>
      </c>
      <c r="Q78" s="37"/>
      <c r="R78" s="37"/>
      <c r="S78" s="3"/>
    </row>
    <row r="79" spans="1:19" ht="32.25" customHeight="1">
      <c r="A79" s="69"/>
      <c r="B79" s="56" t="s">
        <v>6</v>
      </c>
      <c r="C79" s="28" t="s">
        <v>11</v>
      </c>
      <c r="D79" s="29" t="s">
        <v>43</v>
      </c>
      <c r="E79" s="30" t="s">
        <v>34</v>
      </c>
      <c r="F79" s="31" t="s">
        <v>40</v>
      </c>
      <c r="G79" s="32" t="s">
        <v>79</v>
      </c>
      <c r="H79" s="33">
        <v>0</v>
      </c>
      <c r="I79" s="36">
        <v>0</v>
      </c>
      <c r="J79" s="26"/>
      <c r="M79" s="34">
        <v>0</v>
      </c>
      <c r="N79" s="1">
        <f t="shared" si="6"/>
        <v>0</v>
      </c>
      <c r="O79" s="1">
        <f t="shared" si="7"/>
        <v>0</v>
      </c>
      <c r="P79" s="2">
        <v>0</v>
      </c>
      <c r="Q79" s="37"/>
      <c r="R79" s="37"/>
      <c r="S79" s="3"/>
    </row>
    <row r="80" spans="1:19" ht="12.75" customHeight="1">
      <c r="A80" s="69" t="s">
        <v>143</v>
      </c>
      <c r="B80" s="56" t="s">
        <v>45</v>
      </c>
      <c r="C80" s="28" t="s">
        <v>11</v>
      </c>
      <c r="D80" s="29" t="s">
        <v>43</v>
      </c>
      <c r="E80" s="30" t="s">
        <v>34</v>
      </c>
      <c r="F80" s="31" t="s">
        <v>8</v>
      </c>
      <c r="G80" s="32" t="s">
        <v>0</v>
      </c>
      <c r="H80" s="33">
        <f>H81</f>
        <v>2368440</v>
      </c>
      <c r="I80" s="33">
        <f>I81</f>
        <v>2368440</v>
      </c>
      <c r="J80" s="26"/>
      <c r="M80" s="34">
        <f t="shared" si="1"/>
        <v>100</v>
      </c>
      <c r="N80" s="1">
        <f t="shared" si="6"/>
        <v>2368440</v>
      </c>
      <c r="O80" s="1">
        <f t="shared" si="7"/>
        <v>2368440</v>
      </c>
      <c r="P80" s="2">
        <f t="shared" si="2"/>
        <v>100</v>
      </c>
      <c r="Q80" s="37"/>
      <c r="R80" s="37"/>
      <c r="S80" s="3"/>
    </row>
    <row r="81" spans="1:19" ht="32.25" customHeight="1">
      <c r="A81" s="69"/>
      <c r="B81" s="56" t="s">
        <v>6</v>
      </c>
      <c r="C81" s="28" t="s">
        <v>11</v>
      </c>
      <c r="D81" s="29" t="s">
        <v>43</v>
      </c>
      <c r="E81" s="30" t="s">
        <v>34</v>
      </c>
      <c r="F81" s="31" t="s">
        <v>8</v>
      </c>
      <c r="G81" s="32" t="s">
        <v>79</v>
      </c>
      <c r="H81" s="33">
        <v>2368440</v>
      </c>
      <c r="I81" s="33">
        <v>2368440</v>
      </c>
      <c r="J81" s="26"/>
      <c r="M81" s="34">
        <f t="shared" si="1"/>
        <v>100</v>
      </c>
      <c r="N81" s="1">
        <f t="shared" si="6"/>
        <v>2368440</v>
      </c>
      <c r="O81" s="1">
        <f t="shared" si="7"/>
        <v>2368440</v>
      </c>
      <c r="P81" s="2">
        <f t="shared" si="2"/>
        <v>100</v>
      </c>
      <c r="Q81" s="37"/>
      <c r="R81" s="37"/>
      <c r="S81" s="3"/>
    </row>
    <row r="82" spans="1:19" ht="28.5" customHeight="1">
      <c r="A82" s="69" t="s">
        <v>145</v>
      </c>
      <c r="B82" s="56" t="s">
        <v>108</v>
      </c>
      <c r="C82" s="28" t="s">
        <v>11</v>
      </c>
      <c r="D82" s="29" t="s">
        <v>43</v>
      </c>
      <c r="E82" s="30" t="s">
        <v>34</v>
      </c>
      <c r="F82" s="31">
        <v>20030</v>
      </c>
      <c r="G82" s="32" t="s">
        <v>0</v>
      </c>
      <c r="H82" s="33">
        <f>H83</f>
        <v>243394</v>
      </c>
      <c r="I82" s="33">
        <f>I83</f>
        <v>243394</v>
      </c>
      <c r="J82" s="26"/>
      <c r="M82" s="34">
        <f t="shared" si="1"/>
        <v>100</v>
      </c>
      <c r="N82" s="1">
        <f t="shared" si="6"/>
        <v>243394</v>
      </c>
      <c r="O82" s="1">
        <f t="shared" si="7"/>
        <v>243394</v>
      </c>
      <c r="P82" s="2">
        <f t="shared" si="2"/>
        <v>100</v>
      </c>
      <c r="Q82" s="37"/>
      <c r="R82" s="37"/>
      <c r="S82" s="3"/>
    </row>
    <row r="83" spans="1:19" ht="32.25" customHeight="1">
      <c r="A83" s="69"/>
      <c r="B83" s="56" t="s">
        <v>6</v>
      </c>
      <c r="C83" s="28" t="s">
        <v>11</v>
      </c>
      <c r="D83" s="29" t="s">
        <v>43</v>
      </c>
      <c r="E83" s="30" t="s">
        <v>34</v>
      </c>
      <c r="F83" s="31">
        <v>20030</v>
      </c>
      <c r="G83" s="32" t="s">
        <v>79</v>
      </c>
      <c r="H83" s="33">
        <v>243394</v>
      </c>
      <c r="I83" s="33">
        <f>H83</f>
        <v>243394</v>
      </c>
      <c r="J83" s="26"/>
      <c r="M83" s="34">
        <f t="shared" si="1"/>
        <v>100</v>
      </c>
      <c r="N83" s="1">
        <f t="shared" si="6"/>
        <v>243394</v>
      </c>
      <c r="O83" s="1">
        <f t="shared" si="7"/>
        <v>243394</v>
      </c>
      <c r="P83" s="2">
        <f t="shared" si="2"/>
        <v>100</v>
      </c>
      <c r="Q83" s="37"/>
      <c r="R83" s="37"/>
      <c r="S83" s="3"/>
    </row>
    <row r="84" spans="1:19" ht="12.75" customHeight="1">
      <c r="A84" s="69" t="s">
        <v>146</v>
      </c>
      <c r="B84" s="56" t="s">
        <v>44</v>
      </c>
      <c r="C84" s="28" t="s">
        <v>11</v>
      </c>
      <c r="D84" s="29" t="s">
        <v>43</v>
      </c>
      <c r="E84" s="30" t="s">
        <v>34</v>
      </c>
      <c r="F84" s="31" t="s">
        <v>42</v>
      </c>
      <c r="G84" s="32" t="s">
        <v>0</v>
      </c>
      <c r="H84" s="33">
        <f>H85+H86+H87</f>
        <v>3677220.11</v>
      </c>
      <c r="I84" s="33">
        <f>I85+I86+I87</f>
        <v>3677220.11</v>
      </c>
      <c r="J84" s="26"/>
      <c r="M84" s="34">
        <f t="shared" si="1"/>
        <v>100</v>
      </c>
      <c r="N84" s="1">
        <f t="shared" si="6"/>
        <v>3677220.11</v>
      </c>
      <c r="O84" s="1">
        <f t="shared" si="7"/>
        <v>3677220.11</v>
      </c>
      <c r="P84" s="2">
        <f t="shared" si="2"/>
        <v>100</v>
      </c>
      <c r="Q84" s="37"/>
      <c r="R84" s="37"/>
      <c r="S84" s="3"/>
    </row>
    <row r="85" spans="1:19" ht="32.25" customHeight="1">
      <c r="A85" s="69"/>
      <c r="B85" s="56" t="s">
        <v>6</v>
      </c>
      <c r="C85" s="28" t="s">
        <v>11</v>
      </c>
      <c r="D85" s="29" t="s">
        <v>43</v>
      </c>
      <c r="E85" s="30" t="s">
        <v>34</v>
      </c>
      <c r="F85" s="31" t="s">
        <v>42</v>
      </c>
      <c r="G85" s="32" t="s">
        <v>79</v>
      </c>
      <c r="H85" s="33">
        <v>3655220.11</v>
      </c>
      <c r="I85" s="36">
        <f>H85</f>
        <v>3655220.11</v>
      </c>
      <c r="J85" s="26"/>
      <c r="M85" s="34">
        <f t="shared" si="1"/>
        <v>100</v>
      </c>
      <c r="N85" s="1">
        <f t="shared" si="6"/>
        <v>3655220.11</v>
      </c>
      <c r="O85" s="1">
        <f t="shared" si="7"/>
        <v>3655220.11</v>
      </c>
      <c r="P85" s="2">
        <f t="shared" si="2"/>
        <v>100</v>
      </c>
      <c r="Q85" s="37"/>
      <c r="R85" s="37"/>
      <c r="S85" s="3"/>
    </row>
    <row r="86" spans="1:19" ht="12.75" customHeight="1">
      <c r="A86" s="69"/>
      <c r="B86" s="56" t="s">
        <v>35</v>
      </c>
      <c r="C86" s="28" t="s">
        <v>11</v>
      </c>
      <c r="D86" s="29" t="s">
        <v>43</v>
      </c>
      <c r="E86" s="30" t="s">
        <v>34</v>
      </c>
      <c r="F86" s="31" t="s">
        <v>42</v>
      </c>
      <c r="G86" s="32" t="s">
        <v>97</v>
      </c>
      <c r="H86" s="33">
        <v>22000</v>
      </c>
      <c r="I86" s="36">
        <v>22000</v>
      </c>
      <c r="J86" s="26"/>
      <c r="M86" s="34">
        <v>0</v>
      </c>
      <c r="N86" s="1">
        <f t="shared" si="6"/>
        <v>22000</v>
      </c>
      <c r="O86" s="1">
        <f t="shared" si="7"/>
        <v>22000</v>
      </c>
      <c r="P86" s="2">
        <v>0</v>
      </c>
      <c r="Q86" s="37"/>
      <c r="R86" s="37"/>
      <c r="S86" s="3"/>
    </row>
    <row r="87" spans="1:19" ht="12.75" customHeight="1">
      <c r="A87" s="69"/>
      <c r="B87" s="56" t="s">
        <v>38</v>
      </c>
      <c r="C87" s="28" t="s">
        <v>11</v>
      </c>
      <c r="D87" s="29" t="s">
        <v>43</v>
      </c>
      <c r="E87" s="30" t="s">
        <v>34</v>
      </c>
      <c r="F87" s="31" t="s">
        <v>42</v>
      </c>
      <c r="G87" s="32" t="s">
        <v>80</v>
      </c>
      <c r="H87" s="33">
        <v>0</v>
      </c>
      <c r="I87" s="36">
        <v>0</v>
      </c>
      <c r="J87" s="26"/>
      <c r="M87" s="34">
        <v>0</v>
      </c>
      <c r="N87" s="1">
        <f t="shared" si="6"/>
        <v>0</v>
      </c>
      <c r="O87" s="1">
        <f t="shared" si="7"/>
        <v>0</v>
      </c>
      <c r="P87" s="2">
        <v>0</v>
      </c>
      <c r="Q87" s="37"/>
      <c r="R87" s="37"/>
      <c r="S87" s="3"/>
    </row>
    <row r="88" spans="1:19" ht="56.25" customHeight="1">
      <c r="A88" s="69" t="s">
        <v>123</v>
      </c>
      <c r="B88" s="56" t="s">
        <v>98</v>
      </c>
      <c r="C88" s="28" t="s">
        <v>11</v>
      </c>
      <c r="D88" s="29" t="s">
        <v>26</v>
      </c>
      <c r="E88" s="30" t="s">
        <v>15</v>
      </c>
      <c r="F88" s="31" t="s">
        <v>13</v>
      </c>
      <c r="G88" s="32" t="s">
        <v>0</v>
      </c>
      <c r="H88" s="33">
        <f>H89+H95+H98+H105</f>
        <v>5578317.8300000001</v>
      </c>
      <c r="I88" s="33">
        <f>I89+I95+I98+I105</f>
        <v>4976420.7899999991</v>
      </c>
      <c r="J88" s="26"/>
      <c r="M88" s="34">
        <f t="shared" si="1"/>
        <v>89.210061915744205</v>
      </c>
      <c r="N88" s="1">
        <f t="shared" si="6"/>
        <v>5578317.8300000001</v>
      </c>
      <c r="O88" s="1">
        <f t="shared" si="7"/>
        <v>4976420.7899999991</v>
      </c>
      <c r="P88" s="2">
        <f t="shared" si="2"/>
        <v>89.210061915744205</v>
      </c>
      <c r="Q88" s="39">
        <f>Q99</f>
        <v>0</v>
      </c>
      <c r="R88" s="39">
        <f t="shared" ref="R88" si="11">R99</f>
        <v>0</v>
      </c>
      <c r="S88" s="3" t="e">
        <f t="shared" si="4"/>
        <v>#DIV/0!</v>
      </c>
    </row>
    <row r="89" spans="1:19" ht="21.75" customHeight="1">
      <c r="A89" s="69" t="s">
        <v>147</v>
      </c>
      <c r="B89" s="56" t="s">
        <v>41</v>
      </c>
      <c r="C89" s="28" t="s">
        <v>11</v>
      </c>
      <c r="D89" s="29" t="s">
        <v>26</v>
      </c>
      <c r="E89" s="30" t="s">
        <v>2</v>
      </c>
      <c r="F89" s="31" t="s">
        <v>13</v>
      </c>
      <c r="G89" s="32" t="s">
        <v>0</v>
      </c>
      <c r="H89" s="33">
        <f>H90+H92</f>
        <v>5167879.3099999996</v>
      </c>
      <c r="I89" s="33">
        <f>I90+I92</f>
        <v>4565982.2699999996</v>
      </c>
      <c r="J89" s="26"/>
      <c r="M89" s="34">
        <f t="shared" si="1"/>
        <v>88.353113455352727</v>
      </c>
      <c r="N89" s="1">
        <f t="shared" si="6"/>
        <v>5167879.3099999996</v>
      </c>
      <c r="O89" s="1">
        <f t="shared" si="7"/>
        <v>4565982.2699999996</v>
      </c>
      <c r="P89" s="2">
        <f t="shared" si="2"/>
        <v>88.353113455352727</v>
      </c>
      <c r="Q89" s="37"/>
      <c r="R89" s="37"/>
      <c r="S89" s="3"/>
    </row>
    <row r="90" spans="1:19" ht="21.75" customHeight="1">
      <c r="A90" s="69" t="s">
        <v>142</v>
      </c>
      <c r="B90" s="56" t="s">
        <v>39</v>
      </c>
      <c r="C90" s="28" t="s">
        <v>11</v>
      </c>
      <c r="D90" s="29" t="s">
        <v>26</v>
      </c>
      <c r="E90" s="30" t="s">
        <v>2</v>
      </c>
      <c r="F90" s="31" t="s">
        <v>40</v>
      </c>
      <c r="G90" s="32" t="s">
        <v>0</v>
      </c>
      <c r="H90" s="33">
        <f>H91</f>
        <v>0</v>
      </c>
      <c r="I90" s="33">
        <f>I91</f>
        <v>0</v>
      </c>
      <c r="J90" s="26"/>
      <c r="M90" s="34">
        <v>0</v>
      </c>
      <c r="N90" s="1">
        <f t="shared" ref="N90:N127" si="12">H90</f>
        <v>0</v>
      </c>
      <c r="O90" s="1">
        <f t="shared" ref="O90:O127" si="13">I90</f>
        <v>0</v>
      </c>
      <c r="P90" s="2">
        <v>0</v>
      </c>
      <c r="Q90" s="37"/>
      <c r="R90" s="37"/>
      <c r="S90" s="3"/>
    </row>
    <row r="91" spans="1:19" ht="32.25" customHeight="1">
      <c r="A91" s="69"/>
      <c r="B91" s="56" t="s">
        <v>6</v>
      </c>
      <c r="C91" s="28" t="s">
        <v>11</v>
      </c>
      <c r="D91" s="29" t="s">
        <v>26</v>
      </c>
      <c r="E91" s="30" t="s">
        <v>2</v>
      </c>
      <c r="F91" s="31" t="s">
        <v>40</v>
      </c>
      <c r="G91" s="32" t="s">
        <v>79</v>
      </c>
      <c r="H91" s="33">
        <v>0</v>
      </c>
      <c r="I91" s="36">
        <v>0</v>
      </c>
      <c r="J91" s="26"/>
      <c r="M91" s="34">
        <v>0</v>
      </c>
      <c r="N91" s="1">
        <f t="shared" si="12"/>
        <v>0</v>
      </c>
      <c r="O91" s="1">
        <f t="shared" si="13"/>
        <v>0</v>
      </c>
      <c r="P91" s="2">
        <v>0</v>
      </c>
      <c r="Q91" s="37"/>
      <c r="R91" s="37"/>
      <c r="S91" s="3"/>
    </row>
    <row r="92" spans="1:19" ht="21.75" customHeight="1">
      <c r="A92" s="69" t="s">
        <v>144</v>
      </c>
      <c r="B92" s="56" t="s">
        <v>39</v>
      </c>
      <c r="C92" s="28" t="s">
        <v>11</v>
      </c>
      <c r="D92" s="29" t="s">
        <v>26</v>
      </c>
      <c r="E92" s="30" t="s">
        <v>2</v>
      </c>
      <c r="F92" s="31" t="s">
        <v>8</v>
      </c>
      <c r="G92" s="32" t="s">
        <v>0</v>
      </c>
      <c r="H92" s="33">
        <f>H93</f>
        <v>5167879.3099999996</v>
      </c>
      <c r="I92" s="33">
        <f>I93</f>
        <v>4565982.2699999996</v>
      </c>
      <c r="J92" s="26"/>
      <c r="M92" s="34">
        <f t="shared" si="1"/>
        <v>88.353113455352727</v>
      </c>
      <c r="N92" s="1">
        <f t="shared" si="12"/>
        <v>5167879.3099999996</v>
      </c>
      <c r="O92" s="1">
        <f t="shared" si="13"/>
        <v>4565982.2699999996</v>
      </c>
      <c r="P92" s="2">
        <f t="shared" ref="P92:P128" si="14">O92/N92*100</f>
        <v>88.353113455352727</v>
      </c>
      <c r="Q92" s="37"/>
      <c r="R92" s="37"/>
      <c r="S92" s="3"/>
    </row>
    <row r="93" spans="1:19" ht="32.25" customHeight="1">
      <c r="A93" s="69"/>
      <c r="B93" s="56" t="s">
        <v>6</v>
      </c>
      <c r="C93" s="28" t="s">
        <v>11</v>
      </c>
      <c r="D93" s="29" t="s">
        <v>26</v>
      </c>
      <c r="E93" s="30" t="s">
        <v>2</v>
      </c>
      <c r="F93" s="31" t="s">
        <v>8</v>
      </c>
      <c r="G93" s="32" t="s">
        <v>79</v>
      </c>
      <c r="H93" s="33">
        <v>5167879.3099999996</v>
      </c>
      <c r="I93" s="33">
        <v>4565982.2699999996</v>
      </c>
      <c r="J93" s="26"/>
      <c r="M93" s="34">
        <f t="shared" ref="M93:M128" si="15">I93/H93*100</f>
        <v>88.353113455352727</v>
      </c>
      <c r="N93" s="1">
        <f t="shared" si="12"/>
        <v>5167879.3099999996</v>
      </c>
      <c r="O93" s="1">
        <f t="shared" si="13"/>
        <v>4565982.2699999996</v>
      </c>
      <c r="P93" s="2">
        <f t="shared" si="14"/>
        <v>88.353113455352727</v>
      </c>
      <c r="Q93" s="37"/>
      <c r="R93" s="37"/>
      <c r="S93" s="3"/>
    </row>
    <row r="94" spans="1:19" ht="12.75" customHeight="1">
      <c r="A94" s="69"/>
      <c r="B94" s="56" t="s">
        <v>38</v>
      </c>
      <c r="C94" s="28" t="s">
        <v>11</v>
      </c>
      <c r="D94" s="29" t="s">
        <v>26</v>
      </c>
      <c r="E94" s="30" t="s">
        <v>2</v>
      </c>
      <c r="F94" s="31" t="s">
        <v>8</v>
      </c>
      <c r="G94" s="32" t="s">
        <v>80</v>
      </c>
      <c r="H94" s="33">
        <v>0</v>
      </c>
      <c r="I94" s="33">
        <v>0</v>
      </c>
      <c r="J94" s="26"/>
      <c r="M94" s="34">
        <v>0</v>
      </c>
      <c r="N94" s="1">
        <f t="shared" si="12"/>
        <v>0</v>
      </c>
      <c r="O94" s="1">
        <f t="shared" si="13"/>
        <v>0</v>
      </c>
      <c r="P94" s="2">
        <v>0</v>
      </c>
      <c r="Q94" s="37"/>
      <c r="R94" s="37"/>
      <c r="S94" s="3"/>
    </row>
    <row r="95" spans="1:19" ht="21.75" customHeight="1">
      <c r="A95" s="69" t="s">
        <v>148</v>
      </c>
      <c r="B95" s="56" t="s">
        <v>37</v>
      </c>
      <c r="C95" s="28" t="s">
        <v>11</v>
      </c>
      <c r="D95" s="29" t="s">
        <v>26</v>
      </c>
      <c r="E95" s="30" t="s">
        <v>34</v>
      </c>
      <c r="F95" s="31" t="s">
        <v>13</v>
      </c>
      <c r="G95" s="32" t="s">
        <v>0</v>
      </c>
      <c r="H95" s="33">
        <f>H96</f>
        <v>58000</v>
      </c>
      <c r="I95" s="33">
        <f>I96</f>
        <v>58000</v>
      </c>
      <c r="J95" s="26"/>
      <c r="M95" s="34">
        <f t="shared" si="15"/>
        <v>100</v>
      </c>
      <c r="N95" s="1">
        <f t="shared" si="12"/>
        <v>58000</v>
      </c>
      <c r="O95" s="1">
        <f t="shared" si="13"/>
        <v>58000</v>
      </c>
      <c r="P95" s="2">
        <f t="shared" si="14"/>
        <v>100</v>
      </c>
      <c r="Q95" s="37"/>
      <c r="R95" s="37"/>
      <c r="S95" s="3"/>
    </row>
    <row r="96" spans="1:19" ht="12.75" customHeight="1">
      <c r="A96" s="69" t="s">
        <v>151</v>
      </c>
      <c r="B96" s="56" t="s">
        <v>36</v>
      </c>
      <c r="C96" s="28" t="s">
        <v>11</v>
      </c>
      <c r="D96" s="29" t="s">
        <v>26</v>
      </c>
      <c r="E96" s="30" t="s">
        <v>34</v>
      </c>
      <c r="F96" s="31" t="s">
        <v>8</v>
      </c>
      <c r="G96" s="32" t="s">
        <v>0</v>
      </c>
      <c r="H96" s="33">
        <f>H97</f>
        <v>58000</v>
      </c>
      <c r="I96" s="33">
        <f>I97</f>
        <v>58000</v>
      </c>
      <c r="J96" s="26"/>
      <c r="M96" s="34">
        <f t="shared" si="15"/>
        <v>100</v>
      </c>
      <c r="N96" s="1">
        <f t="shared" si="12"/>
        <v>58000</v>
      </c>
      <c r="O96" s="1">
        <f t="shared" si="13"/>
        <v>58000</v>
      </c>
      <c r="P96" s="2">
        <f t="shared" si="14"/>
        <v>100</v>
      </c>
      <c r="Q96" s="37"/>
      <c r="R96" s="37"/>
      <c r="S96" s="3"/>
    </row>
    <row r="97" spans="1:19" ht="12.75" customHeight="1">
      <c r="A97" s="69"/>
      <c r="B97" s="56" t="s">
        <v>35</v>
      </c>
      <c r="C97" s="28" t="s">
        <v>11</v>
      </c>
      <c r="D97" s="29" t="s">
        <v>26</v>
      </c>
      <c r="E97" s="30" t="s">
        <v>34</v>
      </c>
      <c r="F97" s="31" t="s">
        <v>8</v>
      </c>
      <c r="G97" s="32" t="s">
        <v>97</v>
      </c>
      <c r="H97" s="33">
        <v>58000</v>
      </c>
      <c r="I97" s="33">
        <v>58000</v>
      </c>
      <c r="J97" s="26"/>
      <c r="M97" s="34">
        <f t="shared" si="15"/>
        <v>100</v>
      </c>
      <c r="N97" s="1">
        <f t="shared" si="12"/>
        <v>58000</v>
      </c>
      <c r="O97" s="1">
        <f t="shared" si="13"/>
        <v>58000</v>
      </c>
      <c r="P97" s="2">
        <f t="shared" si="14"/>
        <v>100</v>
      </c>
      <c r="Q97" s="37"/>
      <c r="R97" s="37"/>
      <c r="S97" s="3"/>
    </row>
    <row r="98" spans="1:19" ht="21.75" customHeight="1">
      <c r="A98" s="69" t="s">
        <v>149</v>
      </c>
      <c r="B98" s="56" t="s">
        <v>33</v>
      </c>
      <c r="C98" s="28" t="s">
        <v>11</v>
      </c>
      <c r="D98" s="29" t="s">
        <v>26</v>
      </c>
      <c r="E98" s="30" t="s">
        <v>30</v>
      </c>
      <c r="F98" s="31" t="s">
        <v>13</v>
      </c>
      <c r="G98" s="32" t="s">
        <v>0</v>
      </c>
      <c r="H98" s="33">
        <f>H101+H103+H99</f>
        <v>283438.52</v>
      </c>
      <c r="I98" s="33">
        <f>I101+I103+I99</f>
        <v>283438.52</v>
      </c>
      <c r="J98" s="26"/>
      <c r="M98" s="34">
        <f t="shared" si="15"/>
        <v>100</v>
      </c>
      <c r="N98" s="1">
        <f>N99+N101</f>
        <v>175438.52</v>
      </c>
      <c r="O98" s="1">
        <f>O99+O101</f>
        <v>175438.52</v>
      </c>
      <c r="P98" s="2">
        <f t="shared" si="14"/>
        <v>100</v>
      </c>
      <c r="Q98" s="39">
        <f>Q99</f>
        <v>0</v>
      </c>
      <c r="R98" s="39">
        <f>R99</f>
        <v>0</v>
      </c>
      <c r="S98" s="3" t="e">
        <f t="shared" ref="S89:S127" si="16">R98/Q98*100</f>
        <v>#DIV/0!</v>
      </c>
    </row>
    <row r="99" spans="1:19" ht="47.25" customHeight="1">
      <c r="A99" s="69" t="s">
        <v>152</v>
      </c>
      <c r="B99" s="56" t="s">
        <v>109</v>
      </c>
      <c r="C99" s="28" t="s">
        <v>11</v>
      </c>
      <c r="D99" s="29" t="s">
        <v>26</v>
      </c>
      <c r="E99" s="30" t="s">
        <v>30</v>
      </c>
      <c r="F99" s="31">
        <v>12011</v>
      </c>
      <c r="G99" s="32" t="s">
        <v>0</v>
      </c>
      <c r="H99" s="33">
        <f>H100</f>
        <v>0</v>
      </c>
      <c r="I99" s="33">
        <f t="shared" ref="I99:R99" si="17">I100</f>
        <v>0</v>
      </c>
      <c r="J99" s="33">
        <f t="shared" si="17"/>
        <v>0</v>
      </c>
      <c r="K99" s="33">
        <f t="shared" si="17"/>
        <v>0</v>
      </c>
      <c r="L99" s="33">
        <f t="shared" si="17"/>
        <v>0</v>
      </c>
      <c r="M99" s="33">
        <f t="shared" si="17"/>
        <v>0</v>
      </c>
      <c r="N99" s="1">
        <v>0</v>
      </c>
      <c r="O99" s="1">
        <v>0</v>
      </c>
      <c r="P99" s="2">
        <v>0</v>
      </c>
      <c r="Q99" s="33">
        <f t="shared" si="17"/>
        <v>0</v>
      </c>
      <c r="R99" s="33">
        <f t="shared" si="17"/>
        <v>0</v>
      </c>
      <c r="S99" s="3" t="e">
        <f t="shared" si="16"/>
        <v>#DIV/0!</v>
      </c>
    </row>
    <row r="100" spans="1:19" ht="21.75" customHeight="1">
      <c r="A100" s="69"/>
      <c r="B100" s="56" t="s">
        <v>6</v>
      </c>
      <c r="C100" s="28" t="s">
        <v>11</v>
      </c>
      <c r="D100" s="29" t="s">
        <v>26</v>
      </c>
      <c r="E100" s="30" t="s">
        <v>30</v>
      </c>
      <c r="F100" s="31">
        <v>12011</v>
      </c>
      <c r="G100" s="32" t="s">
        <v>79</v>
      </c>
      <c r="H100" s="33">
        <v>0</v>
      </c>
      <c r="I100" s="33">
        <v>0</v>
      </c>
      <c r="J100" s="26"/>
      <c r="M100" s="34"/>
      <c r="N100" s="1">
        <v>0</v>
      </c>
      <c r="O100" s="1">
        <v>0</v>
      </c>
      <c r="P100" s="2">
        <v>0</v>
      </c>
      <c r="Q100" s="38">
        <v>0</v>
      </c>
      <c r="R100" s="38">
        <v>0</v>
      </c>
      <c r="S100" s="3" t="e">
        <f t="shared" si="16"/>
        <v>#DIV/0!</v>
      </c>
    </row>
    <row r="101" spans="1:19" ht="12.75" customHeight="1">
      <c r="A101" s="69" t="s">
        <v>153</v>
      </c>
      <c r="B101" s="56" t="s">
        <v>32</v>
      </c>
      <c r="C101" s="28" t="s">
        <v>11</v>
      </c>
      <c r="D101" s="29" t="s">
        <v>26</v>
      </c>
      <c r="E101" s="30" t="s">
        <v>30</v>
      </c>
      <c r="F101" s="31" t="s">
        <v>8</v>
      </c>
      <c r="G101" s="32" t="s">
        <v>0</v>
      </c>
      <c r="H101" s="33">
        <f>H102</f>
        <v>175438.52</v>
      </c>
      <c r="I101" s="33">
        <f>I102</f>
        <v>175438.52</v>
      </c>
      <c r="J101" s="26"/>
      <c r="M101" s="34">
        <f t="shared" si="15"/>
        <v>100</v>
      </c>
      <c r="N101" s="1">
        <f t="shared" si="12"/>
        <v>175438.52</v>
      </c>
      <c r="O101" s="1">
        <f t="shared" si="13"/>
        <v>175438.52</v>
      </c>
      <c r="P101" s="2">
        <f t="shared" si="14"/>
        <v>100</v>
      </c>
      <c r="Q101" s="37"/>
      <c r="R101" s="37"/>
      <c r="S101" s="3" t="e">
        <f t="shared" si="16"/>
        <v>#DIV/0!</v>
      </c>
    </row>
    <row r="102" spans="1:19" ht="32.25" customHeight="1">
      <c r="A102" s="69"/>
      <c r="B102" s="56" t="s">
        <v>6</v>
      </c>
      <c r="C102" s="28" t="s">
        <v>11</v>
      </c>
      <c r="D102" s="29" t="s">
        <v>26</v>
      </c>
      <c r="E102" s="30" t="s">
        <v>30</v>
      </c>
      <c r="F102" s="31" t="s">
        <v>8</v>
      </c>
      <c r="G102" s="32" t="s">
        <v>79</v>
      </c>
      <c r="H102" s="33">
        <v>175438.52</v>
      </c>
      <c r="I102" s="33">
        <f>H102</f>
        <v>175438.52</v>
      </c>
      <c r="J102" s="26"/>
      <c r="M102" s="34">
        <f t="shared" si="15"/>
        <v>100</v>
      </c>
      <c r="N102" s="1">
        <f t="shared" si="12"/>
        <v>175438.52</v>
      </c>
      <c r="O102" s="1">
        <f t="shared" si="13"/>
        <v>175438.52</v>
      </c>
      <c r="P102" s="2">
        <f t="shared" si="14"/>
        <v>100</v>
      </c>
      <c r="Q102" s="37"/>
      <c r="R102" s="37"/>
      <c r="S102" s="3" t="e">
        <f t="shared" si="16"/>
        <v>#DIV/0!</v>
      </c>
    </row>
    <row r="103" spans="1:19" ht="32.25" customHeight="1">
      <c r="A103" s="69" t="s">
        <v>154</v>
      </c>
      <c r="B103" s="56" t="s">
        <v>31</v>
      </c>
      <c r="C103" s="28" t="s">
        <v>11</v>
      </c>
      <c r="D103" s="29" t="s">
        <v>26</v>
      </c>
      <c r="E103" s="30" t="s">
        <v>30</v>
      </c>
      <c r="F103" s="31" t="s">
        <v>1</v>
      </c>
      <c r="G103" s="32" t="s">
        <v>0</v>
      </c>
      <c r="H103" s="33">
        <f>H104</f>
        <v>108000</v>
      </c>
      <c r="I103" s="33">
        <f>I104</f>
        <v>108000</v>
      </c>
      <c r="J103" s="26"/>
      <c r="M103" s="34">
        <v>0</v>
      </c>
      <c r="N103" s="1">
        <f t="shared" si="12"/>
        <v>108000</v>
      </c>
      <c r="O103" s="1">
        <f t="shared" si="13"/>
        <v>108000</v>
      </c>
      <c r="P103" s="2">
        <v>0</v>
      </c>
      <c r="Q103" s="37"/>
      <c r="R103" s="37"/>
      <c r="S103" s="3" t="e">
        <f t="shared" si="16"/>
        <v>#DIV/0!</v>
      </c>
    </row>
    <row r="104" spans="1:19" ht="32.25" customHeight="1">
      <c r="A104" s="69"/>
      <c r="B104" s="56" t="s">
        <v>6</v>
      </c>
      <c r="C104" s="28" t="s">
        <v>11</v>
      </c>
      <c r="D104" s="29" t="s">
        <v>26</v>
      </c>
      <c r="E104" s="30" t="s">
        <v>30</v>
      </c>
      <c r="F104" s="31" t="s">
        <v>1</v>
      </c>
      <c r="G104" s="32" t="s">
        <v>79</v>
      </c>
      <c r="H104" s="33">
        <v>108000</v>
      </c>
      <c r="I104" s="33">
        <v>108000</v>
      </c>
      <c r="J104" s="26"/>
      <c r="M104" s="34">
        <v>0</v>
      </c>
      <c r="N104" s="1">
        <f t="shared" si="12"/>
        <v>108000</v>
      </c>
      <c r="O104" s="1">
        <f t="shared" si="13"/>
        <v>108000</v>
      </c>
      <c r="P104" s="2">
        <v>0</v>
      </c>
      <c r="Q104" s="37"/>
      <c r="R104" s="37"/>
      <c r="S104" s="3" t="e">
        <f t="shared" si="16"/>
        <v>#DIV/0!</v>
      </c>
    </row>
    <row r="105" spans="1:19" ht="21.75" customHeight="1">
      <c r="A105" s="69" t="s">
        <v>150</v>
      </c>
      <c r="B105" s="56" t="s">
        <v>29</v>
      </c>
      <c r="C105" s="28" t="s">
        <v>11</v>
      </c>
      <c r="D105" s="29" t="s">
        <v>26</v>
      </c>
      <c r="E105" s="30" t="s">
        <v>11</v>
      </c>
      <c r="F105" s="31" t="s">
        <v>13</v>
      </c>
      <c r="G105" s="32" t="s">
        <v>0</v>
      </c>
      <c r="H105" s="33">
        <f>H106</f>
        <v>69000</v>
      </c>
      <c r="I105" s="33">
        <f>I106</f>
        <v>69000</v>
      </c>
      <c r="J105" s="26"/>
      <c r="M105" s="34">
        <f t="shared" si="15"/>
        <v>100</v>
      </c>
      <c r="N105" s="1">
        <f t="shared" si="12"/>
        <v>69000</v>
      </c>
      <c r="O105" s="1">
        <f t="shared" si="13"/>
        <v>69000</v>
      </c>
      <c r="P105" s="2">
        <f t="shared" si="14"/>
        <v>100</v>
      </c>
      <c r="Q105" s="37"/>
      <c r="R105" s="37"/>
      <c r="S105" s="3" t="e">
        <f t="shared" si="16"/>
        <v>#DIV/0!</v>
      </c>
    </row>
    <row r="106" spans="1:19" ht="21.75" customHeight="1">
      <c r="A106" s="69" t="s">
        <v>155</v>
      </c>
      <c r="B106" s="56" t="s">
        <v>28</v>
      </c>
      <c r="C106" s="28" t="s">
        <v>11</v>
      </c>
      <c r="D106" s="29" t="s">
        <v>26</v>
      </c>
      <c r="E106" s="30" t="s">
        <v>11</v>
      </c>
      <c r="F106" s="31" t="s">
        <v>1</v>
      </c>
      <c r="G106" s="32" t="s">
        <v>0</v>
      </c>
      <c r="H106" s="33">
        <f>H107</f>
        <v>69000</v>
      </c>
      <c r="I106" s="33">
        <f>I107</f>
        <v>69000</v>
      </c>
      <c r="J106" s="26"/>
      <c r="M106" s="34">
        <f t="shared" si="15"/>
        <v>100</v>
      </c>
      <c r="N106" s="1">
        <f t="shared" si="12"/>
        <v>69000</v>
      </c>
      <c r="O106" s="1">
        <f t="shared" si="13"/>
        <v>69000</v>
      </c>
      <c r="P106" s="2">
        <f t="shared" si="14"/>
        <v>100</v>
      </c>
      <c r="Q106" s="37"/>
      <c r="R106" s="37"/>
      <c r="S106" s="3" t="e">
        <f t="shared" si="16"/>
        <v>#DIV/0!</v>
      </c>
    </row>
    <row r="107" spans="1:19" ht="21.75" customHeight="1">
      <c r="A107" s="69"/>
      <c r="B107" s="56" t="s">
        <v>27</v>
      </c>
      <c r="C107" s="28" t="s">
        <v>11</v>
      </c>
      <c r="D107" s="29" t="s">
        <v>26</v>
      </c>
      <c r="E107" s="30" t="s">
        <v>11</v>
      </c>
      <c r="F107" s="31" t="s">
        <v>1</v>
      </c>
      <c r="G107" s="32" t="s">
        <v>84</v>
      </c>
      <c r="H107" s="33">
        <v>69000</v>
      </c>
      <c r="I107" s="33">
        <v>69000</v>
      </c>
      <c r="J107" s="26"/>
      <c r="M107" s="34">
        <f t="shared" si="15"/>
        <v>100</v>
      </c>
      <c r="N107" s="1">
        <f t="shared" si="12"/>
        <v>69000</v>
      </c>
      <c r="O107" s="1">
        <f t="shared" si="13"/>
        <v>69000</v>
      </c>
      <c r="P107" s="2">
        <f t="shared" si="14"/>
        <v>100</v>
      </c>
      <c r="Q107" s="37"/>
      <c r="R107" s="37"/>
      <c r="S107" s="3" t="e">
        <f t="shared" si="16"/>
        <v>#DIV/0!</v>
      </c>
    </row>
    <row r="108" spans="1:19" ht="29.25" customHeight="1">
      <c r="A108" s="69" t="s">
        <v>124</v>
      </c>
      <c r="B108" s="56" t="s">
        <v>25</v>
      </c>
      <c r="C108" s="28" t="s">
        <v>11</v>
      </c>
      <c r="D108" s="29" t="s">
        <v>18</v>
      </c>
      <c r="E108" s="30" t="s">
        <v>15</v>
      </c>
      <c r="F108" s="31" t="s">
        <v>13</v>
      </c>
      <c r="G108" s="32" t="s">
        <v>0</v>
      </c>
      <c r="H108" s="33">
        <f>H109+H114+H117</f>
        <v>1130445.55</v>
      </c>
      <c r="I108" s="33">
        <f>I109+I114+I117</f>
        <v>1130445.55</v>
      </c>
      <c r="J108" s="26"/>
      <c r="M108" s="34">
        <f t="shared" si="15"/>
        <v>100</v>
      </c>
      <c r="N108" s="1">
        <f>N114</f>
        <v>36664</v>
      </c>
      <c r="O108" s="1">
        <f>O114</f>
        <v>36664</v>
      </c>
      <c r="P108" s="2">
        <f t="shared" si="14"/>
        <v>100</v>
      </c>
      <c r="Q108" s="120">
        <f>Q109</f>
        <v>1093781.55</v>
      </c>
      <c r="R108" s="120">
        <f t="shared" ref="R108:S108" si="18">R109</f>
        <v>1093781.55</v>
      </c>
      <c r="S108" s="120">
        <f t="shared" si="18"/>
        <v>100</v>
      </c>
    </row>
    <row r="109" spans="1:19" ht="32.25" customHeight="1">
      <c r="A109" s="69" t="s">
        <v>156</v>
      </c>
      <c r="B109" s="56" t="s">
        <v>24</v>
      </c>
      <c r="C109" s="28" t="s">
        <v>11</v>
      </c>
      <c r="D109" s="29" t="s">
        <v>18</v>
      </c>
      <c r="E109" s="30" t="s">
        <v>2</v>
      </c>
      <c r="F109" s="31" t="s">
        <v>13</v>
      </c>
      <c r="G109" s="32" t="s">
        <v>0</v>
      </c>
      <c r="H109" s="33">
        <f>H110+H112</f>
        <v>1093781.55</v>
      </c>
      <c r="I109" s="33">
        <f>I110+I112</f>
        <v>1093781.55</v>
      </c>
      <c r="J109" s="26"/>
      <c r="M109" s="34">
        <f t="shared" si="15"/>
        <v>100</v>
      </c>
      <c r="N109" s="1">
        <v>0</v>
      </c>
      <c r="O109" s="1">
        <v>0</v>
      </c>
      <c r="P109" s="2" t="e">
        <f t="shared" si="14"/>
        <v>#DIV/0!</v>
      </c>
      <c r="Q109" s="38">
        <f>Q110</f>
        <v>1093781.55</v>
      </c>
      <c r="R109" s="38">
        <f>R110</f>
        <v>1093781.55</v>
      </c>
      <c r="S109" s="3">
        <f t="shared" si="16"/>
        <v>100</v>
      </c>
    </row>
    <row r="110" spans="1:19" ht="21.75" customHeight="1">
      <c r="A110" s="69" t="s">
        <v>157</v>
      </c>
      <c r="B110" s="56" t="s">
        <v>23</v>
      </c>
      <c r="C110" s="28" t="s">
        <v>11</v>
      </c>
      <c r="D110" s="29" t="s">
        <v>18</v>
      </c>
      <c r="E110" s="30" t="s">
        <v>2</v>
      </c>
      <c r="F110" s="31">
        <v>10050</v>
      </c>
      <c r="G110" s="32" t="s">
        <v>0</v>
      </c>
      <c r="H110" s="33">
        <f>H111</f>
        <v>1093781.55</v>
      </c>
      <c r="I110" s="33">
        <f>I111</f>
        <v>1093781.55</v>
      </c>
      <c r="J110" s="26"/>
      <c r="M110" s="34">
        <f t="shared" si="15"/>
        <v>100</v>
      </c>
      <c r="N110" s="1">
        <v>0</v>
      </c>
      <c r="O110" s="1">
        <v>0</v>
      </c>
      <c r="P110" s="2" t="e">
        <f t="shared" si="14"/>
        <v>#DIV/0!</v>
      </c>
      <c r="Q110" s="38">
        <f>Q111</f>
        <v>1093781.55</v>
      </c>
      <c r="R110" s="38">
        <f>R111</f>
        <v>1093781.55</v>
      </c>
      <c r="S110" s="3">
        <f t="shared" si="16"/>
        <v>100</v>
      </c>
    </row>
    <row r="111" spans="1:19" ht="32.25" customHeight="1">
      <c r="A111" s="69"/>
      <c r="B111" s="56" t="s">
        <v>6</v>
      </c>
      <c r="C111" s="28" t="s">
        <v>11</v>
      </c>
      <c r="D111" s="29" t="s">
        <v>18</v>
      </c>
      <c r="E111" s="30" t="s">
        <v>2</v>
      </c>
      <c r="F111" s="31">
        <v>10050</v>
      </c>
      <c r="G111" s="32" t="s">
        <v>79</v>
      </c>
      <c r="H111" s="33">
        <v>1093781.55</v>
      </c>
      <c r="I111" s="33">
        <v>1093781.55</v>
      </c>
      <c r="J111" s="26"/>
      <c r="M111" s="34">
        <f t="shared" si="15"/>
        <v>100</v>
      </c>
      <c r="N111" s="1">
        <v>0</v>
      </c>
      <c r="O111" s="1">
        <v>0</v>
      </c>
      <c r="P111" s="2" t="e">
        <f t="shared" si="14"/>
        <v>#DIV/0!</v>
      </c>
      <c r="Q111" s="38">
        <v>1093781.55</v>
      </c>
      <c r="R111" s="38">
        <v>1093781.55</v>
      </c>
      <c r="S111" s="3">
        <f t="shared" si="16"/>
        <v>100</v>
      </c>
    </row>
    <row r="112" spans="1:19" ht="21.75" customHeight="1">
      <c r="A112" s="69" t="s">
        <v>158</v>
      </c>
      <c r="B112" s="56" t="s">
        <v>23</v>
      </c>
      <c r="C112" s="28" t="s">
        <v>11</v>
      </c>
      <c r="D112" s="29" t="s">
        <v>18</v>
      </c>
      <c r="E112" s="30" t="s">
        <v>2</v>
      </c>
      <c r="F112" s="31" t="s">
        <v>99</v>
      </c>
      <c r="G112" s="32" t="s">
        <v>0</v>
      </c>
      <c r="H112" s="33">
        <f>H113</f>
        <v>0</v>
      </c>
      <c r="I112" s="33">
        <f>I113</f>
        <v>0</v>
      </c>
      <c r="J112" s="26"/>
      <c r="M112" s="34">
        <v>0</v>
      </c>
      <c r="N112" s="1">
        <f t="shared" si="12"/>
        <v>0</v>
      </c>
      <c r="O112" s="1">
        <f t="shared" si="13"/>
        <v>0</v>
      </c>
      <c r="P112" s="2">
        <v>0</v>
      </c>
      <c r="Q112" s="37"/>
      <c r="R112" s="37"/>
      <c r="S112" s="3" t="e">
        <f t="shared" si="16"/>
        <v>#DIV/0!</v>
      </c>
    </row>
    <row r="113" spans="1:19" ht="32.25" customHeight="1">
      <c r="A113" s="69"/>
      <c r="B113" s="56" t="s">
        <v>6</v>
      </c>
      <c r="C113" s="28" t="s">
        <v>11</v>
      </c>
      <c r="D113" s="29" t="s">
        <v>18</v>
      </c>
      <c r="E113" s="30" t="s">
        <v>2</v>
      </c>
      <c r="F113" s="31" t="s">
        <v>99</v>
      </c>
      <c r="G113" s="32" t="s">
        <v>79</v>
      </c>
      <c r="H113" s="33">
        <v>0</v>
      </c>
      <c r="I113" s="33">
        <v>0</v>
      </c>
      <c r="J113" s="26"/>
      <c r="M113" s="34">
        <v>0</v>
      </c>
      <c r="N113" s="1">
        <f t="shared" si="12"/>
        <v>0</v>
      </c>
      <c r="O113" s="1">
        <f t="shared" si="13"/>
        <v>0</v>
      </c>
      <c r="P113" s="2">
        <v>0</v>
      </c>
      <c r="Q113" s="37"/>
      <c r="R113" s="37"/>
      <c r="S113" s="3" t="e">
        <f t="shared" si="16"/>
        <v>#DIV/0!</v>
      </c>
    </row>
    <row r="114" spans="1:19" ht="81.75" customHeight="1">
      <c r="A114" s="69" t="s">
        <v>159</v>
      </c>
      <c r="B114" s="56" t="s">
        <v>22</v>
      </c>
      <c r="C114" s="28" t="s">
        <v>11</v>
      </c>
      <c r="D114" s="29" t="s">
        <v>18</v>
      </c>
      <c r="E114" s="30" t="s">
        <v>11</v>
      </c>
      <c r="F114" s="31" t="s">
        <v>13</v>
      </c>
      <c r="G114" s="32" t="s">
        <v>0</v>
      </c>
      <c r="H114" s="33">
        <f>H115</f>
        <v>36664</v>
      </c>
      <c r="I114" s="33">
        <f>I115</f>
        <v>36664</v>
      </c>
      <c r="J114" s="26"/>
      <c r="M114" s="34">
        <f t="shared" si="15"/>
        <v>100</v>
      </c>
      <c r="N114" s="1">
        <f t="shared" si="12"/>
        <v>36664</v>
      </c>
      <c r="O114" s="1">
        <f t="shared" si="13"/>
        <v>36664</v>
      </c>
      <c r="P114" s="2">
        <f t="shared" si="14"/>
        <v>100</v>
      </c>
      <c r="Q114" s="37"/>
      <c r="R114" s="37"/>
      <c r="S114" s="3" t="e">
        <f t="shared" si="16"/>
        <v>#DIV/0!</v>
      </c>
    </row>
    <row r="115" spans="1:19" ht="81.75" customHeight="1">
      <c r="A115" s="69" t="s">
        <v>160</v>
      </c>
      <c r="B115" s="56" t="s">
        <v>22</v>
      </c>
      <c r="C115" s="28" t="s">
        <v>11</v>
      </c>
      <c r="D115" s="29" t="s">
        <v>18</v>
      </c>
      <c r="E115" s="30" t="s">
        <v>11</v>
      </c>
      <c r="F115" s="31" t="s">
        <v>16</v>
      </c>
      <c r="G115" s="32" t="s">
        <v>0</v>
      </c>
      <c r="H115" s="33">
        <v>36664</v>
      </c>
      <c r="I115" s="33">
        <v>36664</v>
      </c>
      <c r="J115" s="26"/>
      <c r="M115" s="34">
        <f t="shared" si="15"/>
        <v>100</v>
      </c>
      <c r="N115" s="1">
        <f t="shared" si="12"/>
        <v>36664</v>
      </c>
      <c r="O115" s="1">
        <f t="shared" si="13"/>
        <v>36664</v>
      </c>
      <c r="P115" s="2">
        <f t="shared" si="14"/>
        <v>100</v>
      </c>
      <c r="Q115" s="37"/>
      <c r="R115" s="37"/>
      <c r="S115" s="3" t="e">
        <f t="shared" si="16"/>
        <v>#DIV/0!</v>
      </c>
    </row>
    <row r="116" spans="1:19" ht="12.75" customHeight="1">
      <c r="A116" s="69"/>
      <c r="B116" s="56" t="s">
        <v>19</v>
      </c>
      <c r="C116" s="28" t="s">
        <v>11</v>
      </c>
      <c r="D116" s="29" t="s">
        <v>18</v>
      </c>
      <c r="E116" s="30" t="s">
        <v>11</v>
      </c>
      <c r="F116" s="31" t="s">
        <v>16</v>
      </c>
      <c r="G116" s="32" t="s">
        <v>100</v>
      </c>
      <c r="H116" s="33">
        <v>36664</v>
      </c>
      <c r="I116" s="33">
        <v>36664</v>
      </c>
      <c r="J116" s="26"/>
      <c r="M116" s="34">
        <f t="shared" si="15"/>
        <v>100</v>
      </c>
      <c r="N116" s="1">
        <f t="shared" si="12"/>
        <v>36664</v>
      </c>
      <c r="O116" s="1">
        <f t="shared" si="13"/>
        <v>36664</v>
      </c>
      <c r="P116" s="2">
        <f t="shared" si="14"/>
        <v>100</v>
      </c>
      <c r="Q116" s="37"/>
      <c r="R116" s="37"/>
      <c r="S116" s="3" t="e">
        <f t="shared" si="16"/>
        <v>#DIV/0!</v>
      </c>
    </row>
    <row r="117" spans="1:19" ht="12.75" customHeight="1">
      <c r="A117" s="69" t="s">
        <v>161</v>
      </c>
      <c r="B117" s="56" t="s">
        <v>21</v>
      </c>
      <c r="C117" s="28" t="s">
        <v>11</v>
      </c>
      <c r="D117" s="29" t="s">
        <v>18</v>
      </c>
      <c r="E117" s="30" t="s">
        <v>17</v>
      </c>
      <c r="F117" s="31" t="s">
        <v>13</v>
      </c>
      <c r="G117" s="32" t="s">
        <v>0</v>
      </c>
      <c r="H117" s="33">
        <f>H118</f>
        <v>0</v>
      </c>
      <c r="I117" s="33">
        <f>I118</f>
        <v>0</v>
      </c>
      <c r="J117" s="26"/>
      <c r="M117" s="34" t="e">
        <f t="shared" si="15"/>
        <v>#DIV/0!</v>
      </c>
      <c r="N117" s="1">
        <f t="shared" si="12"/>
        <v>0</v>
      </c>
      <c r="O117" s="1">
        <f t="shared" si="13"/>
        <v>0</v>
      </c>
      <c r="P117" s="2" t="e">
        <f t="shared" si="14"/>
        <v>#DIV/0!</v>
      </c>
      <c r="Q117" s="37"/>
      <c r="R117" s="37"/>
      <c r="S117" s="3" t="e">
        <f t="shared" si="16"/>
        <v>#DIV/0!</v>
      </c>
    </row>
    <row r="118" spans="1:19" ht="49.5" customHeight="1">
      <c r="A118" s="69" t="s">
        <v>162</v>
      </c>
      <c r="B118" s="56" t="s">
        <v>20</v>
      </c>
      <c r="C118" s="28" t="s">
        <v>11</v>
      </c>
      <c r="D118" s="29" t="s">
        <v>18</v>
      </c>
      <c r="E118" s="30" t="s">
        <v>17</v>
      </c>
      <c r="F118" s="31" t="s">
        <v>16</v>
      </c>
      <c r="G118" s="32" t="s">
        <v>0</v>
      </c>
      <c r="H118" s="33">
        <f>H119</f>
        <v>0</v>
      </c>
      <c r="I118" s="33">
        <f>I119</f>
        <v>0</v>
      </c>
      <c r="J118" s="26"/>
      <c r="M118" s="34" t="e">
        <f t="shared" si="15"/>
        <v>#DIV/0!</v>
      </c>
      <c r="N118" s="1">
        <f t="shared" si="12"/>
        <v>0</v>
      </c>
      <c r="O118" s="1">
        <f t="shared" si="13"/>
        <v>0</v>
      </c>
      <c r="P118" s="2" t="e">
        <f t="shared" si="14"/>
        <v>#DIV/0!</v>
      </c>
      <c r="Q118" s="37"/>
      <c r="R118" s="37"/>
      <c r="S118" s="3" t="e">
        <f t="shared" si="16"/>
        <v>#DIV/0!</v>
      </c>
    </row>
    <row r="119" spans="1:19" ht="12.75" customHeight="1">
      <c r="A119" s="69"/>
      <c r="B119" s="56" t="s">
        <v>19</v>
      </c>
      <c r="C119" s="28" t="s">
        <v>11</v>
      </c>
      <c r="D119" s="29" t="s">
        <v>18</v>
      </c>
      <c r="E119" s="30" t="s">
        <v>17</v>
      </c>
      <c r="F119" s="31" t="s">
        <v>16</v>
      </c>
      <c r="G119" s="32" t="s">
        <v>100</v>
      </c>
      <c r="H119" s="33">
        <v>0</v>
      </c>
      <c r="I119" s="33">
        <v>0</v>
      </c>
      <c r="J119" s="26"/>
      <c r="M119" s="34" t="e">
        <f t="shared" si="15"/>
        <v>#DIV/0!</v>
      </c>
      <c r="N119" s="1">
        <f t="shared" si="12"/>
        <v>0</v>
      </c>
      <c r="O119" s="1">
        <f t="shared" si="13"/>
        <v>0</v>
      </c>
      <c r="P119" s="2" t="e">
        <f t="shared" si="14"/>
        <v>#DIV/0!</v>
      </c>
      <c r="Q119" s="37"/>
      <c r="R119" s="37"/>
      <c r="S119" s="3" t="e">
        <f t="shared" si="16"/>
        <v>#DIV/0!</v>
      </c>
    </row>
    <row r="120" spans="1:19" ht="45" customHeight="1">
      <c r="A120" s="69" t="s">
        <v>125</v>
      </c>
      <c r="B120" s="74" t="s">
        <v>103</v>
      </c>
      <c r="C120" s="28" t="s">
        <v>11</v>
      </c>
      <c r="D120" s="29" t="s">
        <v>10</v>
      </c>
      <c r="E120" s="30" t="s">
        <v>15</v>
      </c>
      <c r="F120" s="31" t="s">
        <v>13</v>
      </c>
      <c r="G120" s="32" t="s">
        <v>0</v>
      </c>
      <c r="H120" s="33">
        <f>H121</f>
        <v>0</v>
      </c>
      <c r="I120" s="33">
        <f>I121</f>
        <v>0</v>
      </c>
      <c r="J120" s="26"/>
      <c r="M120" s="34">
        <v>0</v>
      </c>
      <c r="N120" s="1">
        <f t="shared" si="12"/>
        <v>0</v>
      </c>
      <c r="O120" s="1">
        <f t="shared" si="13"/>
        <v>0</v>
      </c>
      <c r="P120" s="2">
        <v>0</v>
      </c>
      <c r="Q120" s="37"/>
      <c r="R120" s="37"/>
      <c r="S120" s="3" t="e">
        <f t="shared" si="16"/>
        <v>#DIV/0!</v>
      </c>
    </row>
    <row r="121" spans="1:19" ht="21.75" customHeight="1">
      <c r="A121" s="69" t="s">
        <v>163</v>
      </c>
      <c r="B121" s="56" t="s">
        <v>14</v>
      </c>
      <c r="C121" s="28" t="s">
        <v>11</v>
      </c>
      <c r="D121" s="29" t="s">
        <v>10</v>
      </c>
      <c r="E121" s="30" t="s">
        <v>2</v>
      </c>
      <c r="F121" s="31" t="s">
        <v>13</v>
      </c>
      <c r="G121" s="32" t="s">
        <v>0</v>
      </c>
      <c r="H121" s="33">
        <f>H124</f>
        <v>0</v>
      </c>
      <c r="I121" s="33">
        <f>I124</f>
        <v>0</v>
      </c>
      <c r="J121" s="26"/>
      <c r="M121" s="34">
        <v>0</v>
      </c>
      <c r="N121" s="1">
        <f t="shared" si="12"/>
        <v>0</v>
      </c>
      <c r="O121" s="1">
        <f t="shared" si="13"/>
        <v>0</v>
      </c>
      <c r="P121" s="2">
        <v>0</v>
      </c>
      <c r="Q121" s="37"/>
      <c r="R121" s="37"/>
      <c r="S121" s="3" t="e">
        <f t="shared" si="16"/>
        <v>#DIV/0!</v>
      </c>
    </row>
    <row r="122" spans="1:19" ht="32.25" hidden="1" customHeight="1">
      <c r="A122" s="69"/>
      <c r="B122" s="56" t="s">
        <v>12</v>
      </c>
      <c r="C122" s="28" t="s">
        <v>11</v>
      </c>
      <c r="D122" s="29" t="s">
        <v>10</v>
      </c>
      <c r="E122" s="30" t="s">
        <v>2</v>
      </c>
      <c r="F122" s="31" t="s">
        <v>8</v>
      </c>
      <c r="G122" s="32" t="s">
        <v>0</v>
      </c>
      <c r="H122" s="33">
        <v>0</v>
      </c>
      <c r="I122" s="33">
        <v>0</v>
      </c>
      <c r="J122" s="26"/>
      <c r="M122" s="34">
        <v>0</v>
      </c>
      <c r="N122" s="1">
        <f t="shared" si="12"/>
        <v>0</v>
      </c>
      <c r="O122" s="1">
        <f t="shared" si="13"/>
        <v>0</v>
      </c>
      <c r="P122" s="2" t="e">
        <f t="shared" si="14"/>
        <v>#DIV/0!</v>
      </c>
      <c r="Q122" s="37"/>
      <c r="R122" s="37"/>
      <c r="S122" s="3" t="e">
        <f t="shared" si="16"/>
        <v>#DIV/0!</v>
      </c>
    </row>
    <row r="123" spans="1:19" ht="32.25" hidden="1" customHeight="1">
      <c r="A123" s="69"/>
      <c r="B123" s="56" t="s">
        <v>6</v>
      </c>
      <c r="C123" s="28" t="s">
        <v>11</v>
      </c>
      <c r="D123" s="29" t="s">
        <v>10</v>
      </c>
      <c r="E123" s="30" t="s">
        <v>2</v>
      </c>
      <c r="F123" s="31" t="s">
        <v>8</v>
      </c>
      <c r="G123" s="32" t="s">
        <v>79</v>
      </c>
      <c r="H123" s="33">
        <v>0</v>
      </c>
      <c r="I123" s="33">
        <v>0</v>
      </c>
      <c r="J123" s="26"/>
      <c r="M123" s="34">
        <v>0</v>
      </c>
      <c r="N123" s="1">
        <f t="shared" si="12"/>
        <v>0</v>
      </c>
      <c r="O123" s="1">
        <f t="shared" si="13"/>
        <v>0</v>
      </c>
      <c r="P123" s="2" t="e">
        <f t="shared" si="14"/>
        <v>#DIV/0!</v>
      </c>
      <c r="Q123" s="37"/>
      <c r="R123" s="37"/>
      <c r="S123" s="3" t="e">
        <f t="shared" si="16"/>
        <v>#DIV/0!</v>
      </c>
    </row>
    <row r="124" spans="1:19" ht="21.75" customHeight="1">
      <c r="A124" s="69"/>
      <c r="B124" s="56" t="s">
        <v>101</v>
      </c>
      <c r="C124" s="28" t="s">
        <v>11</v>
      </c>
      <c r="D124" s="29" t="s">
        <v>10</v>
      </c>
      <c r="E124" s="30" t="s">
        <v>2</v>
      </c>
      <c r="F124" s="31" t="s">
        <v>49</v>
      </c>
      <c r="G124" s="32" t="s">
        <v>0</v>
      </c>
      <c r="H124" s="33">
        <f>H125</f>
        <v>0</v>
      </c>
      <c r="I124" s="33">
        <f>I125</f>
        <v>0</v>
      </c>
      <c r="J124" s="26"/>
      <c r="M124" s="34">
        <v>0</v>
      </c>
      <c r="N124" s="1">
        <f t="shared" si="12"/>
        <v>0</v>
      </c>
      <c r="O124" s="1">
        <f t="shared" si="13"/>
        <v>0</v>
      </c>
      <c r="P124" s="2">
        <v>0</v>
      </c>
      <c r="Q124" s="37"/>
      <c r="R124" s="37"/>
      <c r="S124" s="3" t="e">
        <f t="shared" si="16"/>
        <v>#DIV/0!</v>
      </c>
    </row>
    <row r="125" spans="1:19" ht="32.25" customHeight="1">
      <c r="A125" s="69"/>
      <c r="B125" s="56" t="s">
        <v>6</v>
      </c>
      <c r="C125" s="28" t="s">
        <v>11</v>
      </c>
      <c r="D125" s="29" t="s">
        <v>10</v>
      </c>
      <c r="E125" s="30" t="s">
        <v>2</v>
      </c>
      <c r="F125" s="31" t="s">
        <v>49</v>
      </c>
      <c r="G125" s="32" t="s">
        <v>79</v>
      </c>
      <c r="H125" s="33">
        <v>0</v>
      </c>
      <c r="I125" s="33">
        <v>0</v>
      </c>
      <c r="J125" s="26"/>
      <c r="M125" s="34">
        <v>0</v>
      </c>
      <c r="N125" s="1">
        <f t="shared" si="12"/>
        <v>0</v>
      </c>
      <c r="O125" s="1">
        <f t="shared" si="13"/>
        <v>0</v>
      </c>
      <c r="P125" s="2">
        <v>0</v>
      </c>
      <c r="Q125" s="37"/>
      <c r="R125" s="37"/>
      <c r="S125" s="3" t="e">
        <f t="shared" si="16"/>
        <v>#DIV/0!</v>
      </c>
    </row>
    <row r="126" spans="1:19" ht="53.25" customHeight="1">
      <c r="A126" s="69" t="s">
        <v>126</v>
      </c>
      <c r="B126" s="56" t="s">
        <v>7</v>
      </c>
      <c r="C126" s="28" t="s">
        <v>4</v>
      </c>
      <c r="D126" s="29" t="s">
        <v>3</v>
      </c>
      <c r="E126" s="30" t="s">
        <v>2</v>
      </c>
      <c r="F126" s="31" t="s">
        <v>1</v>
      </c>
      <c r="G126" s="32" t="s">
        <v>0</v>
      </c>
      <c r="H126" s="33">
        <f>H127</f>
        <v>0</v>
      </c>
      <c r="I126" s="33">
        <f t="shared" ref="I126:L126" si="19">I127</f>
        <v>0</v>
      </c>
      <c r="J126" s="33">
        <f t="shared" si="19"/>
        <v>0</v>
      </c>
      <c r="K126" s="33">
        <f t="shared" si="19"/>
        <v>0</v>
      </c>
      <c r="L126" s="33">
        <f t="shared" si="19"/>
        <v>0</v>
      </c>
      <c r="M126" s="34">
        <v>0</v>
      </c>
      <c r="N126" s="1">
        <f t="shared" si="12"/>
        <v>0</v>
      </c>
      <c r="O126" s="1">
        <f t="shared" si="13"/>
        <v>0</v>
      </c>
      <c r="P126" s="2">
        <v>0</v>
      </c>
      <c r="Q126" s="37"/>
      <c r="R126" s="37"/>
      <c r="S126" s="3" t="e">
        <f t="shared" si="16"/>
        <v>#DIV/0!</v>
      </c>
    </row>
    <row r="127" spans="1:19" ht="39.75" customHeight="1" thickBot="1">
      <c r="A127" s="69"/>
      <c r="B127" s="70" t="s">
        <v>6</v>
      </c>
      <c r="C127" s="40" t="s">
        <v>4</v>
      </c>
      <c r="D127" s="41" t="s">
        <v>3</v>
      </c>
      <c r="E127" s="42" t="s">
        <v>2</v>
      </c>
      <c r="F127" s="43" t="s">
        <v>1</v>
      </c>
      <c r="G127" s="44" t="s">
        <v>79</v>
      </c>
      <c r="H127" s="45">
        <v>0</v>
      </c>
      <c r="I127" s="45">
        <v>0</v>
      </c>
      <c r="J127" s="26"/>
      <c r="M127" s="46">
        <v>0</v>
      </c>
      <c r="N127" s="4">
        <f t="shared" si="12"/>
        <v>0</v>
      </c>
      <c r="O127" s="4">
        <f t="shared" si="13"/>
        <v>0</v>
      </c>
      <c r="P127" s="5">
        <v>0</v>
      </c>
      <c r="Q127" s="47"/>
      <c r="R127" s="47"/>
      <c r="S127" s="3" t="e">
        <f t="shared" si="16"/>
        <v>#DIV/0!</v>
      </c>
    </row>
    <row r="128" spans="1:19" ht="12.75" customHeight="1" thickBot="1">
      <c r="A128" s="71"/>
      <c r="B128" s="48" t="s">
        <v>5</v>
      </c>
      <c r="C128" s="49" t="s">
        <v>4</v>
      </c>
      <c r="D128" s="50" t="s">
        <v>3</v>
      </c>
      <c r="E128" s="50" t="s">
        <v>2</v>
      </c>
      <c r="F128" s="50" t="s">
        <v>1</v>
      </c>
      <c r="G128" s="50"/>
      <c r="H128" s="51">
        <f>H126+H14</f>
        <v>37133810.579999998</v>
      </c>
      <c r="I128" s="51">
        <f>I126+I14</f>
        <v>34321277.149999999</v>
      </c>
      <c r="J128" s="52"/>
      <c r="K128" s="53"/>
      <c r="L128" s="53"/>
      <c r="M128" s="54">
        <f t="shared" si="15"/>
        <v>92.425949865983299</v>
      </c>
      <c r="N128" s="55">
        <f>N126+N14</f>
        <v>34074833.030000001</v>
      </c>
      <c r="O128" s="6">
        <f>O126+O14</f>
        <v>31262299.599999998</v>
      </c>
      <c r="P128" s="7">
        <f t="shared" si="14"/>
        <v>91.746009650219534</v>
      </c>
      <c r="Q128" s="55">
        <f>Q126+Q14</f>
        <v>3058977.55</v>
      </c>
      <c r="R128" s="75">
        <f>R126+R14</f>
        <v>3058977.55</v>
      </c>
      <c r="S128" s="8">
        <v>100</v>
      </c>
    </row>
    <row r="129" spans="13:19">
      <c r="M129" s="78"/>
      <c r="N129" s="78"/>
      <c r="O129" s="78"/>
      <c r="P129" s="78"/>
      <c r="Q129" s="78"/>
      <c r="R129" s="78"/>
      <c r="S129" s="79"/>
    </row>
    <row r="130" spans="13:19">
      <c r="M130" s="80"/>
      <c r="N130" s="80"/>
      <c r="O130" s="80"/>
      <c r="P130" s="80"/>
      <c r="Q130" s="80"/>
      <c r="R130" s="80"/>
      <c r="S130" s="81"/>
    </row>
    <row r="131" spans="13:19">
      <c r="M131" s="80"/>
      <c r="N131" s="80"/>
      <c r="O131" s="80"/>
      <c r="P131" s="80"/>
      <c r="Q131" s="80"/>
      <c r="R131" s="80"/>
      <c r="S131" s="81"/>
    </row>
    <row r="132" spans="13:19">
      <c r="M132" s="80"/>
      <c r="N132" s="80"/>
      <c r="O132" s="80"/>
      <c r="P132" s="80"/>
      <c r="Q132" s="80"/>
      <c r="R132" s="80"/>
      <c r="S132" s="81"/>
    </row>
    <row r="133" spans="13:19">
      <c r="M133" s="80"/>
      <c r="N133" s="80"/>
      <c r="O133" s="80"/>
      <c r="P133" s="80"/>
      <c r="Q133" s="80"/>
      <c r="R133" s="80"/>
      <c r="S133" s="81"/>
    </row>
    <row r="134" spans="13:19">
      <c r="M134" s="80"/>
      <c r="N134" s="80"/>
      <c r="O134" s="80"/>
      <c r="P134" s="80"/>
      <c r="Q134" s="80"/>
      <c r="R134" s="80"/>
      <c r="S134" s="81"/>
    </row>
    <row r="135" spans="13:19">
      <c r="M135" s="80"/>
      <c r="N135" s="80"/>
      <c r="O135" s="80"/>
      <c r="P135" s="80"/>
      <c r="Q135" s="80"/>
      <c r="R135" s="80"/>
      <c r="S135" s="81"/>
    </row>
    <row r="136" spans="13:19">
      <c r="M136" s="80"/>
      <c r="N136" s="80"/>
      <c r="O136" s="80"/>
      <c r="P136" s="80"/>
      <c r="Q136" s="80"/>
      <c r="R136" s="80"/>
      <c r="S136" s="81"/>
    </row>
    <row r="137" spans="13:19">
      <c r="M137" s="80"/>
      <c r="N137" s="80"/>
      <c r="O137" s="80"/>
      <c r="P137" s="80"/>
      <c r="Q137" s="80"/>
      <c r="R137" s="80"/>
      <c r="S137" s="81"/>
    </row>
    <row r="138" spans="13:19">
      <c r="M138" s="80"/>
      <c r="N138" s="80"/>
      <c r="O138" s="80"/>
      <c r="P138" s="80"/>
      <c r="Q138" s="80"/>
      <c r="R138" s="80"/>
      <c r="S138" s="81"/>
    </row>
    <row r="139" spans="13:19">
      <c r="M139" s="80"/>
      <c r="N139" s="80"/>
      <c r="O139" s="80"/>
      <c r="P139" s="80"/>
      <c r="Q139" s="80"/>
      <c r="R139" s="80"/>
      <c r="S139" s="81"/>
    </row>
    <row r="140" spans="13:19">
      <c r="M140" s="80"/>
      <c r="N140" s="80"/>
      <c r="O140" s="80"/>
      <c r="P140" s="80"/>
      <c r="Q140" s="80"/>
      <c r="R140" s="80"/>
      <c r="S140" s="81"/>
    </row>
    <row r="141" spans="13:19">
      <c r="M141" s="80"/>
      <c r="N141" s="80"/>
      <c r="O141" s="80"/>
      <c r="P141" s="80"/>
      <c r="Q141" s="80"/>
      <c r="R141" s="80"/>
      <c r="S141" s="81"/>
    </row>
    <row r="142" spans="13:19">
      <c r="M142" s="80"/>
      <c r="N142" s="80"/>
      <c r="O142" s="80"/>
      <c r="P142" s="80"/>
      <c r="Q142" s="80"/>
      <c r="R142" s="80"/>
      <c r="S142" s="81"/>
    </row>
  </sheetData>
  <mergeCells count="24">
    <mergeCell ref="C1:S1"/>
    <mergeCell ref="C2:S2"/>
    <mergeCell ref="C3:S3"/>
    <mergeCell ref="N9:S9"/>
    <mergeCell ref="N10:P10"/>
    <mergeCell ref="Q10:S10"/>
    <mergeCell ref="C9:G12"/>
    <mergeCell ref="H9:M10"/>
    <mergeCell ref="H11:H12"/>
    <mergeCell ref="I11:I12"/>
    <mergeCell ref="M11:M12"/>
    <mergeCell ref="M8:S8"/>
    <mergeCell ref="M129:S135"/>
    <mergeCell ref="M136:S142"/>
    <mergeCell ref="A9:A12"/>
    <mergeCell ref="A4:S6"/>
    <mergeCell ref="A7:S7"/>
    <mergeCell ref="N11:N12"/>
    <mergeCell ref="O11:O12"/>
    <mergeCell ref="P11:P12"/>
    <mergeCell ref="Q11:Q12"/>
    <mergeCell ref="R11:R12"/>
    <mergeCell ref="S11:S12"/>
    <mergeCell ref="B9:B12"/>
  </mergeCells>
  <pageMargins left="0.7" right="0.7" top="0.75" bottom="0.75" header="0.3" footer="0.3"/>
  <pageSetup paperSize="9" scale="73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11</vt:lpstr>
      <vt:lpstr>БР ГРБС по ПБС_1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бух-сервер</cp:lastModifiedBy>
  <cp:lastPrinted>2025-04-24T09:21:52Z</cp:lastPrinted>
  <dcterms:created xsi:type="dcterms:W3CDTF">2022-03-16T08:27:29Z</dcterms:created>
  <dcterms:modified xsi:type="dcterms:W3CDTF">2025-04-24T09:21:54Z</dcterms:modified>
</cp:coreProperties>
</file>